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ontes Padronizadas\ENTREGA OFICIAL - PROJETOS DEFESA CIVIL\PLANILHA DE AÇO - CA-50 E CA-60 - GABARITO\"/>
    </mc:Choice>
  </mc:AlternateContent>
  <bookViews>
    <workbookView xWindow="0" yWindow="0" windowWidth="19200" windowHeight="7310" firstSheet="1" activeTab="5"/>
  </bookViews>
  <sheets>
    <sheet name="GABARITO" sheetId="2" r:id="rId1"/>
    <sheet name="BSCC 1,50 X 1,50" sheetId="6" r:id="rId2"/>
    <sheet name="BSCC 2,00 X 2,00" sheetId="7" r:id="rId3"/>
    <sheet name="BSCC 2,50 X 2,50" sheetId="9" r:id="rId4"/>
    <sheet name="BSCC 3,00 X 3,00" sheetId="12" r:id="rId5"/>
    <sheet name="BSCC 3,50 X 3,50" sheetId="13" r:id="rId6"/>
  </sheets>
  <calcPr calcId="152511"/>
</workbook>
</file>

<file path=xl/calcChain.xml><?xml version="1.0" encoding="utf-8"?>
<calcChain xmlns="http://schemas.openxmlformats.org/spreadsheetml/2006/main">
  <c r="T30" i="12" l="1"/>
  <c r="V30" i="12" s="1"/>
  <c r="T29" i="12"/>
  <c r="V29" i="12" s="1"/>
  <c r="T28" i="12"/>
  <c r="V28" i="12" s="1"/>
  <c r="T27" i="12"/>
  <c r="V27" i="12" s="1"/>
  <c r="T26" i="12"/>
  <c r="V26" i="12" s="1"/>
  <c r="T25" i="12"/>
  <c r="V25" i="12" s="1"/>
  <c r="M30" i="12"/>
  <c r="O30" i="12" s="1"/>
  <c r="M29" i="12"/>
  <c r="O29" i="12" s="1"/>
  <c r="M28" i="12"/>
  <c r="O28" i="12" s="1"/>
  <c r="M27" i="12"/>
  <c r="O27" i="12" s="1"/>
  <c r="M26" i="12"/>
  <c r="O26" i="12" s="1"/>
  <c r="M25" i="12"/>
  <c r="O25" i="12" s="1"/>
  <c r="F27" i="12"/>
  <c r="H27" i="12" s="1"/>
  <c r="F28" i="12"/>
  <c r="H28" i="12" s="1"/>
  <c r="F26" i="12"/>
  <c r="F25" i="12"/>
  <c r="M30" i="9"/>
  <c r="O30" i="9" s="1"/>
  <c r="M29" i="9"/>
  <c r="O29" i="9" s="1"/>
  <c r="M28" i="9"/>
  <c r="O28" i="9" s="1"/>
  <c r="M27" i="9"/>
  <c r="O27" i="9" s="1"/>
  <c r="M26" i="9"/>
  <c r="O26" i="9" s="1"/>
  <c r="M25" i="9"/>
  <c r="O25" i="9" s="1"/>
  <c r="T27" i="9"/>
  <c r="V27" i="9" s="1"/>
  <c r="T28" i="9"/>
  <c r="V28" i="9" s="1"/>
  <c r="F27" i="9"/>
  <c r="H27" i="9" s="1"/>
  <c r="F28" i="9"/>
  <c r="H28" i="9" s="1"/>
  <c r="T26" i="9"/>
  <c r="T25" i="9"/>
  <c r="F26" i="9"/>
  <c r="F25" i="9"/>
  <c r="T30" i="7"/>
  <c r="V30" i="7" s="1"/>
  <c r="T29" i="7"/>
  <c r="V29" i="7" s="1"/>
  <c r="T28" i="7"/>
  <c r="V28" i="7" s="1"/>
  <c r="T27" i="7"/>
  <c r="V27" i="7" s="1"/>
  <c r="T26" i="7"/>
  <c r="V26" i="7" s="1"/>
  <c r="T25" i="7"/>
  <c r="V25" i="7" s="1"/>
  <c r="M30" i="7"/>
  <c r="O30" i="7" s="1"/>
  <c r="M29" i="7"/>
  <c r="O29" i="7" s="1"/>
  <c r="M28" i="7"/>
  <c r="O28" i="7" s="1"/>
  <c r="M27" i="7"/>
  <c r="O27" i="7" s="1"/>
  <c r="M26" i="7"/>
  <c r="O26" i="7" s="1"/>
  <c r="M25" i="7"/>
  <c r="O25" i="7" s="1"/>
  <c r="F27" i="7"/>
  <c r="H27" i="7" s="1"/>
  <c r="F28" i="7"/>
  <c r="H28" i="7" s="1"/>
  <c r="F26" i="7"/>
  <c r="F25" i="7"/>
  <c r="T30" i="6"/>
  <c r="V30" i="6" s="1"/>
  <c r="T29" i="6"/>
  <c r="V29" i="6" s="1"/>
  <c r="T28" i="6"/>
  <c r="V28" i="6" s="1"/>
  <c r="T27" i="6"/>
  <c r="V27" i="6" s="1"/>
  <c r="T26" i="6"/>
  <c r="V26" i="6" s="1"/>
  <c r="T25" i="6"/>
  <c r="V25" i="6" s="1"/>
  <c r="M30" i="6"/>
  <c r="O30" i="6" s="1"/>
  <c r="M29" i="6"/>
  <c r="O29" i="6" s="1"/>
  <c r="M28" i="6"/>
  <c r="O28" i="6" s="1"/>
  <c r="M27" i="6"/>
  <c r="O27" i="6" s="1"/>
  <c r="M26" i="6"/>
  <c r="O26" i="6" s="1"/>
  <c r="M25" i="6"/>
  <c r="O25" i="6" s="1"/>
  <c r="F27" i="6"/>
  <c r="H27" i="6" s="1"/>
  <c r="F28" i="6"/>
  <c r="H28" i="6" s="1"/>
  <c r="F26" i="6"/>
  <c r="F25" i="6"/>
  <c r="T30" i="13"/>
  <c r="V30" i="13" s="1"/>
  <c r="O30" i="13"/>
  <c r="M30" i="13"/>
  <c r="F30" i="13"/>
  <c r="H30" i="13" s="1"/>
  <c r="V29" i="13"/>
  <c r="T29" i="13"/>
  <c r="M29" i="13"/>
  <c r="O29" i="13" s="1"/>
  <c r="H29" i="13"/>
  <c r="F29" i="13"/>
  <c r="T28" i="13"/>
  <c r="V28" i="13" s="1"/>
  <c r="O28" i="13"/>
  <c r="M28" i="13"/>
  <c r="F28" i="13"/>
  <c r="H28" i="13" s="1"/>
  <c r="V27" i="13"/>
  <c r="T27" i="13"/>
  <c r="M27" i="13"/>
  <c r="O27" i="13" s="1"/>
  <c r="H27" i="13"/>
  <c r="F27" i="13"/>
  <c r="T26" i="13"/>
  <c r="V26" i="13" s="1"/>
  <c r="V31" i="13" s="1"/>
  <c r="O26" i="13"/>
  <c r="M26" i="13"/>
  <c r="F26" i="13"/>
  <c r="H26" i="13" s="1"/>
  <c r="V25" i="13"/>
  <c r="T25" i="13"/>
  <c r="M25" i="13"/>
  <c r="O25" i="13" s="1"/>
  <c r="H25" i="13"/>
  <c r="F25" i="13"/>
  <c r="H20" i="13"/>
  <c r="F20" i="13"/>
  <c r="V19" i="13"/>
  <c r="T19" i="13"/>
  <c r="O19" i="13"/>
  <c r="M19" i="13"/>
  <c r="H19" i="13"/>
  <c r="F19" i="13"/>
  <c r="V18" i="13"/>
  <c r="T18" i="13"/>
  <c r="O18" i="13"/>
  <c r="M18" i="13"/>
  <c r="H18" i="13"/>
  <c r="F18" i="13"/>
  <c r="V17" i="13"/>
  <c r="T17" i="13"/>
  <c r="O17" i="13"/>
  <c r="M17" i="13"/>
  <c r="H17" i="13"/>
  <c r="F17" i="13"/>
  <c r="V16" i="13"/>
  <c r="T16" i="13"/>
  <c r="O16" i="13"/>
  <c r="M16" i="13"/>
  <c r="H16" i="13"/>
  <c r="F16" i="13"/>
  <c r="V15" i="13"/>
  <c r="T15" i="13"/>
  <c r="O15" i="13"/>
  <c r="M15" i="13"/>
  <c r="H15" i="13"/>
  <c r="F15" i="13"/>
  <c r="V14" i="13"/>
  <c r="T14" i="13"/>
  <c r="O14" i="13"/>
  <c r="M14" i="13"/>
  <c r="H14" i="13"/>
  <c r="F14" i="13"/>
  <c r="V13" i="13"/>
  <c r="T13" i="13"/>
  <c r="O13" i="13"/>
  <c r="M13" i="13"/>
  <c r="H13" i="13"/>
  <c r="F13" i="13"/>
  <c r="V12" i="13"/>
  <c r="T12" i="13"/>
  <c r="O12" i="13"/>
  <c r="M12" i="13"/>
  <c r="H12" i="13"/>
  <c r="F12" i="13"/>
  <c r="V11" i="13"/>
  <c r="T11" i="13"/>
  <c r="O11" i="13"/>
  <c r="M11" i="13"/>
  <c r="H11" i="13"/>
  <c r="F11" i="13"/>
  <c r="V10" i="13"/>
  <c r="T10" i="13"/>
  <c r="O10" i="13"/>
  <c r="M10" i="13"/>
  <c r="H10" i="13"/>
  <c r="F10" i="13"/>
  <c r="V9" i="13"/>
  <c r="T9" i="13"/>
  <c r="O9" i="13"/>
  <c r="M9" i="13"/>
  <c r="H9" i="13"/>
  <c r="F9" i="13"/>
  <c r="V8" i="13"/>
  <c r="V21" i="13" s="1"/>
  <c r="V33" i="13" s="1"/>
  <c r="T8" i="13"/>
  <c r="O8" i="13"/>
  <c r="O21" i="13" s="1"/>
  <c r="M8" i="13"/>
  <c r="H8" i="13"/>
  <c r="H21" i="13" s="1"/>
  <c r="F8" i="13"/>
  <c r="H31" i="13" l="1"/>
  <c r="H33" i="13" s="1"/>
  <c r="O31" i="13"/>
  <c r="O33" i="13" s="1"/>
  <c r="H29" i="6"/>
  <c r="F30" i="6"/>
  <c r="H30" i="6" s="1"/>
  <c r="F29" i="6"/>
  <c r="H26" i="6"/>
  <c r="H25" i="6"/>
  <c r="O31" i="6" l="1"/>
  <c r="T15" i="12"/>
  <c r="T13" i="12"/>
  <c r="F13" i="12"/>
  <c r="F16" i="12"/>
  <c r="F30" i="12" l="1"/>
  <c r="H30" i="12" s="1"/>
  <c r="F29" i="12"/>
  <c r="H29" i="12" s="1"/>
  <c r="H26" i="12"/>
  <c r="H25" i="12"/>
  <c r="T20" i="12"/>
  <c r="V20" i="12" s="1"/>
  <c r="F20" i="12"/>
  <c r="H20" i="12" s="1"/>
  <c r="T19" i="12"/>
  <c r="V19" i="12" s="1"/>
  <c r="M19" i="12"/>
  <c r="O19" i="12" s="1"/>
  <c r="F19" i="12"/>
  <c r="H19" i="12" s="1"/>
  <c r="T18" i="12"/>
  <c r="V18" i="12" s="1"/>
  <c r="M18" i="12"/>
  <c r="O18" i="12" s="1"/>
  <c r="F18" i="12"/>
  <c r="H18" i="12" s="1"/>
  <c r="T17" i="12"/>
  <c r="V17" i="12" s="1"/>
  <c r="M17" i="12"/>
  <c r="O17" i="12" s="1"/>
  <c r="F17" i="12"/>
  <c r="H17" i="12" s="1"/>
  <c r="H16" i="12"/>
  <c r="V15" i="12"/>
  <c r="M15" i="12"/>
  <c r="O15" i="12" s="1"/>
  <c r="F15" i="12"/>
  <c r="H15" i="12" s="1"/>
  <c r="T14" i="12"/>
  <c r="V14" i="12" s="1"/>
  <c r="M14" i="12"/>
  <c r="O14" i="12" s="1"/>
  <c r="F14" i="12"/>
  <c r="H14" i="12" s="1"/>
  <c r="V13" i="12"/>
  <c r="M13" i="12"/>
  <c r="O13" i="12" s="1"/>
  <c r="H13" i="12"/>
  <c r="T12" i="12"/>
  <c r="V12" i="12" s="1"/>
  <c r="M12" i="12"/>
  <c r="O12" i="12" s="1"/>
  <c r="F12" i="12"/>
  <c r="H12" i="12" s="1"/>
  <c r="T11" i="12"/>
  <c r="V11" i="12" s="1"/>
  <c r="M11" i="12"/>
  <c r="O11" i="12" s="1"/>
  <c r="F11" i="12"/>
  <c r="H11" i="12" s="1"/>
  <c r="T10" i="12"/>
  <c r="V10" i="12" s="1"/>
  <c r="M10" i="12"/>
  <c r="O10" i="12" s="1"/>
  <c r="F10" i="12"/>
  <c r="H10" i="12" s="1"/>
  <c r="F9" i="12"/>
  <c r="H9" i="12" s="1"/>
  <c r="T8" i="12"/>
  <c r="V8" i="12" s="1"/>
  <c r="M8" i="12"/>
  <c r="O8" i="12" s="1"/>
  <c r="F8" i="12"/>
  <c r="H8" i="12" s="1"/>
  <c r="O21" i="12" l="1"/>
  <c r="V21" i="12"/>
  <c r="O31" i="12"/>
  <c r="H21" i="12"/>
  <c r="V31" i="12"/>
  <c r="H31" i="12"/>
  <c r="O33" i="12" l="1"/>
  <c r="V33" i="12"/>
  <c r="H33" i="12"/>
  <c r="T19" i="9"/>
  <c r="T18" i="9"/>
  <c r="T17" i="9"/>
  <c r="T15" i="9"/>
  <c r="T14" i="9"/>
  <c r="T13" i="9"/>
  <c r="M18" i="9"/>
  <c r="M17" i="9"/>
  <c r="M13" i="9"/>
  <c r="T30" i="9"/>
  <c r="T29" i="9"/>
  <c r="F30" i="9"/>
  <c r="F29" i="9"/>
  <c r="F18" i="9"/>
  <c r="F17" i="9"/>
  <c r="F16" i="9"/>
  <c r="F15" i="9"/>
  <c r="F14" i="9"/>
  <c r="F13" i="9"/>
  <c r="T18" i="7" l="1"/>
  <c r="T17" i="7"/>
  <c r="M18" i="7"/>
  <c r="M17" i="7"/>
  <c r="F30" i="7"/>
  <c r="F29" i="7"/>
  <c r="F18" i="7"/>
  <c r="F17" i="7"/>
  <c r="F16" i="7"/>
  <c r="F13" i="7"/>
  <c r="T18" i="6"/>
  <c r="T17" i="6"/>
  <c r="M18" i="6"/>
  <c r="M17" i="6"/>
  <c r="F18" i="6"/>
  <c r="F17" i="6"/>
  <c r="F13" i="6"/>
  <c r="T20" i="9" l="1"/>
  <c r="H14" i="9"/>
  <c r="V30" i="9" l="1"/>
  <c r="H30" i="9"/>
  <c r="V26" i="9"/>
  <c r="H26" i="9"/>
  <c r="V29" i="9"/>
  <c r="H29" i="9"/>
  <c r="V25" i="9"/>
  <c r="H25" i="9"/>
  <c r="V20" i="9"/>
  <c r="F20" i="9"/>
  <c r="H20" i="9" s="1"/>
  <c r="F9" i="9"/>
  <c r="H9" i="9" s="1"/>
  <c r="T10" i="9"/>
  <c r="V10" i="9" s="1"/>
  <c r="M10" i="9"/>
  <c r="O10" i="9" s="1"/>
  <c r="F10" i="9"/>
  <c r="H10" i="9" s="1"/>
  <c r="V17" i="9"/>
  <c r="O17" i="9"/>
  <c r="H17" i="9"/>
  <c r="V14" i="9"/>
  <c r="T11" i="9"/>
  <c r="V11" i="9" s="1"/>
  <c r="M11" i="9"/>
  <c r="O11" i="9" s="1"/>
  <c r="F11" i="9"/>
  <c r="H11" i="9" s="1"/>
  <c r="V18" i="9"/>
  <c r="O18" i="9"/>
  <c r="H18" i="9"/>
  <c r="H16" i="9"/>
  <c r="T8" i="9"/>
  <c r="V8" i="9" s="1"/>
  <c r="V15" i="9"/>
  <c r="H15" i="9"/>
  <c r="V13" i="9"/>
  <c r="O13" i="9"/>
  <c r="H13" i="9"/>
  <c r="V19" i="9"/>
  <c r="T12" i="9"/>
  <c r="V12" i="9" s="1"/>
  <c r="H21" i="9" l="1"/>
  <c r="V21" i="9"/>
  <c r="O21" i="9"/>
  <c r="O31" i="9"/>
  <c r="V31" i="9"/>
  <c r="H31" i="9"/>
  <c r="H33" i="9" l="1"/>
  <c r="O33" i="9"/>
  <c r="V33" i="9"/>
  <c r="T20" i="7" l="1"/>
  <c r="V20" i="7" s="1"/>
  <c r="M10" i="7"/>
  <c r="O10" i="7" s="1"/>
  <c r="M11" i="7"/>
  <c r="F20" i="7" l="1"/>
  <c r="H20" i="7" s="1"/>
  <c r="F9" i="7"/>
  <c r="H9" i="7" s="1"/>
  <c r="F10" i="7"/>
  <c r="H10" i="7" s="1"/>
  <c r="H17" i="7"/>
  <c r="F11" i="7"/>
  <c r="H11" i="7" s="1"/>
  <c r="H18" i="7"/>
  <c r="H16" i="7"/>
  <c r="H30" i="7"/>
  <c r="H26" i="7"/>
  <c r="H29" i="7"/>
  <c r="H25" i="7"/>
  <c r="O21" i="7"/>
  <c r="T10" i="7"/>
  <c r="V10" i="7" s="1"/>
  <c r="V17" i="7"/>
  <c r="O17" i="7"/>
  <c r="T11" i="7"/>
  <c r="V11" i="7" s="1"/>
  <c r="O11" i="7"/>
  <c r="V18" i="7"/>
  <c r="O18" i="7"/>
  <c r="H13" i="7"/>
  <c r="H31" i="7" l="1"/>
  <c r="O31" i="7"/>
  <c r="H21" i="7"/>
  <c r="V31" i="7"/>
  <c r="V21" i="7"/>
  <c r="T10" i="6"/>
  <c r="V10" i="6" s="1"/>
  <c r="V17" i="6"/>
  <c r="V18" i="6"/>
  <c r="T11" i="6"/>
  <c r="V11" i="6" s="1"/>
  <c r="M9" i="6"/>
  <c r="O9" i="6" s="1"/>
  <c r="O17" i="6"/>
  <c r="O18" i="6"/>
  <c r="M11" i="6"/>
  <c r="O11" i="6" s="1"/>
  <c r="F9" i="6"/>
  <c r="H9" i="6" s="1"/>
  <c r="F10" i="6"/>
  <c r="H10" i="6" s="1"/>
  <c r="H17" i="6"/>
  <c r="H18" i="6"/>
  <c r="F11" i="6"/>
  <c r="H11" i="6" s="1"/>
  <c r="H13" i="6"/>
  <c r="H31" i="6" l="1"/>
  <c r="V31" i="6"/>
  <c r="H21" i="6"/>
  <c r="V21" i="6"/>
  <c r="O21" i="6"/>
  <c r="V33" i="7"/>
  <c r="O33" i="7"/>
  <c r="H33" i="7"/>
  <c r="V33" i="6" l="1"/>
  <c r="H33" i="6"/>
  <c r="O33" i="6"/>
</calcChain>
</file>

<file path=xl/sharedStrings.xml><?xml version="1.0" encoding="utf-8"?>
<sst xmlns="http://schemas.openxmlformats.org/spreadsheetml/2006/main" count="1110" uniqueCount="62">
  <si>
    <t>∅</t>
  </si>
  <si>
    <t>Qtdd</t>
  </si>
  <si>
    <t>Compr.</t>
  </si>
  <si>
    <t>-</t>
  </si>
  <si>
    <t>4x(2x3)</t>
  </si>
  <si>
    <t>--</t>
  </si>
  <si>
    <t>LISTA DE FERROS CA-50</t>
  </si>
  <si>
    <t>Posição</t>
  </si>
  <si>
    <t>Comprimento (m)</t>
  </si>
  <si>
    <t>unit.</t>
  </si>
  <si>
    <t>total</t>
  </si>
  <si>
    <t>Peso</t>
  </si>
  <si>
    <t>total (kg)</t>
  </si>
  <si>
    <t>LISTA DE TELAS CA-60</t>
  </si>
  <si>
    <t>Dimensões</t>
  </si>
  <si>
    <t>Larg.</t>
  </si>
  <si>
    <t>área</t>
  </si>
  <si>
    <t>TOTAL CA-50</t>
  </si>
  <si>
    <t>TOTAL CA-60</t>
  </si>
  <si>
    <t>TOTAL DE AÇO PARA 1 ADUELA</t>
  </si>
  <si>
    <t>4x(4x2)</t>
  </si>
  <si>
    <t>4x(5x2)</t>
  </si>
  <si>
    <t>N12</t>
  </si>
  <si>
    <t>N5</t>
  </si>
  <si>
    <t>N6</t>
  </si>
  <si>
    <t>N8</t>
  </si>
  <si>
    <t>N1</t>
  </si>
  <si>
    <t>N9</t>
  </si>
  <si>
    <t>N11</t>
  </si>
  <si>
    <t>N4</t>
  </si>
  <si>
    <t>N7</t>
  </si>
  <si>
    <t>N10</t>
  </si>
  <si>
    <t>N3</t>
  </si>
  <si>
    <t>N2</t>
  </si>
  <si>
    <t>N13</t>
  </si>
  <si>
    <t>2 x 4</t>
  </si>
  <si>
    <t>T1</t>
  </si>
  <si>
    <t>T3</t>
  </si>
  <si>
    <t>T2</t>
  </si>
  <si>
    <t>T4</t>
  </si>
  <si>
    <t>2 x 1</t>
  </si>
  <si>
    <t>2 x 5</t>
  </si>
  <si>
    <t>2 x 6</t>
  </si>
  <si>
    <r>
      <t xml:space="preserve">0,50 m </t>
    </r>
    <r>
      <rPr>
        <b/>
        <sz val="8"/>
        <color theme="1"/>
        <rFont val="Calibri"/>
        <family val="2"/>
      </rPr>
      <t>≤ Ha (altura de aterro)  ≤ 1,00 m</t>
    </r>
  </si>
  <si>
    <t xml:space="preserve">E = 15 cm (espessura parede) </t>
  </si>
  <si>
    <t>1,00 m ≤ Ha (altura de aterro)  ≤ 2,50 m</t>
  </si>
  <si>
    <t>2,50 m ≤ Ha (altura de aterro)  ≤ 5,00 m</t>
  </si>
  <si>
    <t>0,50 m ≤ Ha (altura de aterro)  ≤ 1,00 m</t>
  </si>
  <si>
    <t>BSCC - BUEIRO SIMPLES DE CONCRETO CELULAR 2.00 X 2.00</t>
  </si>
  <si>
    <t>BSCC - BUEIRO SIMPLES DE CONCRETO CELULAR 1.50 X 1.50</t>
  </si>
  <si>
    <t xml:space="preserve">E = 20 cm (espessura parede) </t>
  </si>
  <si>
    <t>unit.(kg/m)</t>
  </si>
  <si>
    <t>BSCC - BUEIRO SIMPLES DE CONCRETO CELULAR 2.50 X 2.50</t>
  </si>
  <si>
    <t>BSCC - BUEIRO SIMPLES DE CONCRETO CELULAR 3.00 X 3.00</t>
  </si>
  <si>
    <t>BSCC - BUEIRO SIMPLES DE CONCRETO CELULAR 3.50 X 3.50</t>
  </si>
  <si>
    <t xml:space="preserve">E = 25 cm (espessura parede) </t>
  </si>
  <si>
    <t xml:space="preserve">E = 30 cm (espessura parede) </t>
  </si>
  <si>
    <t>4 x 4</t>
  </si>
  <si>
    <t>2 x 8</t>
  </si>
  <si>
    <t>T5</t>
  </si>
  <si>
    <t>4 x 1</t>
  </si>
  <si>
    <t>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</si>
</sst>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165" fontId="2" fillId="0" borderId="1" xfId="0" quotePrefix="1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0" fontId="2" fillId="0" borderId="9" xfId="0" quotePrefix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9" fillId="2" borderId="1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165" fontId="2" fillId="0" borderId="11" xfId="0" quotePrefix="1" applyNumberFormat="1" applyFont="1" applyBorder="1" applyAlignment="1">
      <alignment horizontal="center" vertical="center"/>
    </xf>
    <xf numFmtId="2" fontId="2" fillId="0" borderId="11" xfId="0" quotePrefix="1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304800</xdr:colOff>
      <xdr:row>39</xdr:row>
      <xdr:rowOff>109432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84150"/>
          <a:ext cx="10058400" cy="7107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37486</xdr:colOff>
      <xdr:row>1</xdr:row>
      <xdr:rowOff>22453</xdr:rowOff>
    </xdr:from>
    <xdr:to>
      <xdr:col>21</xdr:col>
      <xdr:colOff>443094</xdr:colOff>
      <xdr:row>1</xdr:row>
      <xdr:rowOff>603251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1486" y="156509"/>
          <a:ext cx="1012386" cy="5807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28222</xdr:colOff>
      <xdr:row>1</xdr:row>
      <xdr:rowOff>35278</xdr:rowOff>
    </xdr:from>
    <xdr:to>
      <xdr:col>21</xdr:col>
      <xdr:colOff>433830</xdr:colOff>
      <xdr:row>1</xdr:row>
      <xdr:rowOff>616076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2222" y="169334"/>
          <a:ext cx="1012386" cy="5807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39687</xdr:colOff>
      <xdr:row>1</xdr:row>
      <xdr:rowOff>23814</xdr:rowOff>
    </xdr:from>
    <xdr:to>
      <xdr:col>21</xdr:col>
      <xdr:colOff>445295</xdr:colOff>
      <xdr:row>1</xdr:row>
      <xdr:rowOff>604612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2250" y="158752"/>
          <a:ext cx="1008858" cy="5807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39683</xdr:colOff>
      <xdr:row>1</xdr:row>
      <xdr:rowOff>23812</xdr:rowOff>
    </xdr:from>
    <xdr:to>
      <xdr:col>21</xdr:col>
      <xdr:colOff>445291</xdr:colOff>
      <xdr:row>1</xdr:row>
      <xdr:rowOff>604610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2246" y="158750"/>
          <a:ext cx="1008858" cy="5807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39683</xdr:colOff>
      <xdr:row>1</xdr:row>
      <xdr:rowOff>23812</xdr:rowOff>
    </xdr:from>
    <xdr:to>
      <xdr:col>21</xdr:col>
      <xdr:colOff>445291</xdr:colOff>
      <xdr:row>1</xdr:row>
      <xdr:rowOff>604610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3833" y="157162"/>
          <a:ext cx="1008858" cy="580798"/>
        </a:xfrm>
        <a:prstGeom prst="rect">
          <a:avLst/>
        </a:prstGeom>
      </xdr:spPr>
    </xdr:pic>
    <xdr:clientData/>
  </xdr:twoCellAnchor>
  <xdr:twoCellAnchor editAs="oneCell">
    <xdr:from>
      <xdr:col>20</xdr:col>
      <xdr:colOff>7939</xdr:colOff>
      <xdr:row>1</xdr:row>
      <xdr:rowOff>23813</xdr:rowOff>
    </xdr:from>
    <xdr:to>
      <xdr:col>21</xdr:col>
      <xdr:colOff>413547</xdr:colOff>
      <xdr:row>1</xdr:row>
      <xdr:rowOff>604611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2089" y="157163"/>
          <a:ext cx="1008858" cy="580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>
      <selection activeCell="S9" sqref="S9"/>
    </sheetView>
  </sheetViews>
  <sheetFormatPr defaultRowHeight="14.5" x14ac:dyDescent="0.35"/>
  <cols>
    <col min="1" max="1" width="1" customWidth="1"/>
  </cols>
  <sheetData>
    <row r="1" ht="5.5" customHeight="1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topLeftCell="A7" zoomScale="80" zoomScaleNormal="80" workbookViewId="0">
      <selection activeCell="J26" sqref="J26"/>
    </sheetView>
  </sheetViews>
  <sheetFormatPr defaultColWidth="9.08984375" defaultRowHeight="10" x14ac:dyDescent="0.35"/>
  <cols>
    <col min="1" max="1" width="2.1796875" style="1" customWidth="1"/>
    <col min="2" max="22" width="8.6328125" style="1" customWidth="1"/>
    <col min="23" max="16384" width="9.08984375" style="1"/>
  </cols>
  <sheetData>
    <row r="1" spans="2:22" ht="10.5" thickBot="1" x14ac:dyDescent="0.4"/>
    <row r="2" spans="2:22" s="2" customFormat="1" ht="50" customHeight="1" thickBot="1" x14ac:dyDescent="0.4">
      <c r="B2" s="43" t="s">
        <v>49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</row>
    <row r="3" spans="2:22" ht="12" customHeight="1" x14ac:dyDescent="0.35">
      <c r="B3" s="46" t="s">
        <v>47</v>
      </c>
      <c r="C3" s="47"/>
      <c r="D3" s="47"/>
      <c r="E3" s="47"/>
      <c r="F3" s="47"/>
      <c r="G3" s="47"/>
      <c r="H3" s="48"/>
      <c r="I3" s="46" t="s">
        <v>45</v>
      </c>
      <c r="J3" s="47"/>
      <c r="K3" s="47"/>
      <c r="L3" s="47"/>
      <c r="M3" s="47"/>
      <c r="N3" s="47"/>
      <c r="O3" s="48"/>
      <c r="P3" s="46" t="s">
        <v>46</v>
      </c>
      <c r="Q3" s="47"/>
      <c r="R3" s="47"/>
      <c r="S3" s="47"/>
      <c r="T3" s="47"/>
      <c r="U3" s="47"/>
      <c r="V3" s="48"/>
    </row>
    <row r="4" spans="2:22" ht="12" customHeight="1" x14ac:dyDescent="0.35">
      <c r="B4" s="54" t="s">
        <v>44</v>
      </c>
      <c r="C4" s="55"/>
      <c r="D4" s="55"/>
      <c r="E4" s="55"/>
      <c r="F4" s="55"/>
      <c r="G4" s="55"/>
      <c r="H4" s="56"/>
      <c r="I4" s="54" t="s">
        <v>44</v>
      </c>
      <c r="J4" s="55"/>
      <c r="K4" s="55"/>
      <c r="L4" s="55"/>
      <c r="M4" s="55"/>
      <c r="N4" s="55"/>
      <c r="O4" s="56"/>
      <c r="P4" s="54" t="s">
        <v>44</v>
      </c>
      <c r="Q4" s="55"/>
      <c r="R4" s="55"/>
      <c r="S4" s="55"/>
      <c r="T4" s="55"/>
      <c r="U4" s="55"/>
      <c r="V4" s="56"/>
    </row>
    <row r="5" spans="2:22" s="3" customFormat="1" ht="12" customHeight="1" x14ac:dyDescent="0.35">
      <c r="B5" s="57" t="s">
        <v>6</v>
      </c>
      <c r="C5" s="58"/>
      <c r="D5" s="58"/>
      <c r="E5" s="58"/>
      <c r="F5" s="58"/>
      <c r="G5" s="58"/>
      <c r="H5" s="59"/>
      <c r="I5" s="57" t="s">
        <v>6</v>
      </c>
      <c r="J5" s="58"/>
      <c r="K5" s="58"/>
      <c r="L5" s="58"/>
      <c r="M5" s="58"/>
      <c r="N5" s="58"/>
      <c r="O5" s="59"/>
      <c r="P5" s="57" t="s">
        <v>6</v>
      </c>
      <c r="Q5" s="58"/>
      <c r="R5" s="58"/>
      <c r="S5" s="58"/>
      <c r="T5" s="58"/>
      <c r="U5" s="58"/>
      <c r="V5" s="59"/>
    </row>
    <row r="6" spans="2:22" ht="12" customHeight="1" x14ac:dyDescent="0.35">
      <c r="B6" s="54" t="s">
        <v>7</v>
      </c>
      <c r="C6" s="55" t="s">
        <v>0</v>
      </c>
      <c r="D6" s="55" t="s">
        <v>1</v>
      </c>
      <c r="E6" s="55" t="s">
        <v>8</v>
      </c>
      <c r="F6" s="55"/>
      <c r="G6" s="55" t="s">
        <v>11</v>
      </c>
      <c r="H6" s="56"/>
      <c r="I6" s="54" t="s">
        <v>7</v>
      </c>
      <c r="J6" s="55" t="s">
        <v>0</v>
      </c>
      <c r="K6" s="55" t="s">
        <v>1</v>
      </c>
      <c r="L6" s="55" t="s">
        <v>8</v>
      </c>
      <c r="M6" s="55"/>
      <c r="N6" s="55" t="s">
        <v>11</v>
      </c>
      <c r="O6" s="56"/>
      <c r="P6" s="54" t="s">
        <v>7</v>
      </c>
      <c r="Q6" s="55" t="s">
        <v>0</v>
      </c>
      <c r="R6" s="55" t="s">
        <v>1</v>
      </c>
      <c r="S6" s="55" t="s">
        <v>8</v>
      </c>
      <c r="T6" s="55"/>
      <c r="U6" s="55" t="s">
        <v>11</v>
      </c>
      <c r="V6" s="56"/>
    </row>
    <row r="7" spans="2:22" ht="12" customHeight="1" x14ac:dyDescent="0.35">
      <c r="B7" s="54"/>
      <c r="C7" s="55"/>
      <c r="D7" s="55"/>
      <c r="E7" s="4" t="s">
        <v>9</v>
      </c>
      <c r="F7" s="4" t="s">
        <v>10</v>
      </c>
      <c r="G7" s="5" t="s">
        <v>51</v>
      </c>
      <c r="H7" s="20" t="s">
        <v>12</v>
      </c>
      <c r="I7" s="54"/>
      <c r="J7" s="55"/>
      <c r="K7" s="55"/>
      <c r="L7" s="4" t="s">
        <v>9</v>
      </c>
      <c r="M7" s="4" t="s">
        <v>10</v>
      </c>
      <c r="N7" s="5" t="s">
        <v>51</v>
      </c>
      <c r="O7" s="20" t="s">
        <v>12</v>
      </c>
      <c r="P7" s="54"/>
      <c r="Q7" s="55"/>
      <c r="R7" s="55"/>
      <c r="S7" s="4" t="s">
        <v>9</v>
      </c>
      <c r="T7" s="4" t="s">
        <v>10</v>
      </c>
      <c r="U7" s="5" t="s">
        <v>51</v>
      </c>
      <c r="V7" s="20" t="s">
        <v>12</v>
      </c>
    </row>
    <row r="8" spans="2:22" ht="12" customHeight="1" x14ac:dyDescent="0.35">
      <c r="B8" s="21" t="s">
        <v>26</v>
      </c>
      <c r="C8" s="6" t="s">
        <v>5</v>
      </c>
      <c r="D8" s="6" t="s">
        <v>5</v>
      </c>
      <c r="E8" s="6" t="s">
        <v>5</v>
      </c>
      <c r="F8" s="6" t="s">
        <v>5</v>
      </c>
      <c r="G8" s="6" t="s">
        <v>5</v>
      </c>
      <c r="H8" s="22">
        <v>0</v>
      </c>
      <c r="I8" s="21" t="s">
        <v>26</v>
      </c>
      <c r="J8" s="6" t="s">
        <v>5</v>
      </c>
      <c r="K8" s="6" t="s">
        <v>5</v>
      </c>
      <c r="L8" s="6" t="s">
        <v>5</v>
      </c>
      <c r="M8" s="6" t="s">
        <v>5</v>
      </c>
      <c r="N8" s="6" t="s">
        <v>5</v>
      </c>
      <c r="O8" s="22">
        <v>0</v>
      </c>
      <c r="P8" s="21" t="s">
        <v>26</v>
      </c>
      <c r="Q8" s="6" t="s">
        <v>5</v>
      </c>
      <c r="R8" s="6" t="s">
        <v>5</v>
      </c>
      <c r="S8" s="6" t="s">
        <v>5</v>
      </c>
      <c r="T8" s="6" t="s">
        <v>5</v>
      </c>
      <c r="U8" s="6" t="s">
        <v>5</v>
      </c>
      <c r="V8" s="22">
        <v>0</v>
      </c>
    </row>
    <row r="9" spans="2:22" ht="12" customHeight="1" x14ac:dyDescent="0.35">
      <c r="B9" s="21" t="s">
        <v>33</v>
      </c>
      <c r="C9" s="8">
        <v>8</v>
      </c>
      <c r="D9" s="7">
        <v>4</v>
      </c>
      <c r="E9" s="7">
        <v>1.64</v>
      </c>
      <c r="F9" s="7">
        <f>D9*E9</f>
        <v>6.56</v>
      </c>
      <c r="G9" s="7">
        <v>0.39500000000000002</v>
      </c>
      <c r="H9" s="23">
        <f>F9*G9</f>
        <v>2.5912000000000002</v>
      </c>
      <c r="I9" s="21" t="s">
        <v>33</v>
      </c>
      <c r="J9" s="9">
        <v>6.3</v>
      </c>
      <c r="K9" s="9">
        <v>4</v>
      </c>
      <c r="L9" s="9">
        <v>1.64</v>
      </c>
      <c r="M9" s="9">
        <f t="shared" ref="M9" si="0">K9*L9</f>
        <v>6.56</v>
      </c>
      <c r="N9" s="9">
        <v>0.245</v>
      </c>
      <c r="O9" s="28">
        <f t="shared" ref="O9" si="1">M9*N9</f>
        <v>1.6072</v>
      </c>
      <c r="P9" s="21" t="s">
        <v>33</v>
      </c>
      <c r="Q9" s="6" t="s">
        <v>5</v>
      </c>
      <c r="R9" s="6" t="s">
        <v>5</v>
      </c>
      <c r="S9" s="6" t="s">
        <v>5</v>
      </c>
      <c r="T9" s="6" t="s">
        <v>5</v>
      </c>
      <c r="U9" s="6" t="s">
        <v>5</v>
      </c>
      <c r="V9" s="32">
        <v>0</v>
      </c>
    </row>
    <row r="10" spans="2:22" ht="12" customHeight="1" x14ac:dyDescent="0.35">
      <c r="B10" s="21" t="s">
        <v>32</v>
      </c>
      <c r="C10" s="8">
        <v>8</v>
      </c>
      <c r="D10" s="7">
        <v>6</v>
      </c>
      <c r="E10" s="7">
        <v>1.86</v>
      </c>
      <c r="F10" s="7">
        <f>D10*E10</f>
        <v>11.16</v>
      </c>
      <c r="G10" s="7">
        <v>0.39500000000000002</v>
      </c>
      <c r="H10" s="23">
        <f>F10*G10</f>
        <v>4.4081999999999999</v>
      </c>
      <c r="I10" s="21" t="s">
        <v>32</v>
      </c>
      <c r="J10" s="10" t="s">
        <v>5</v>
      </c>
      <c r="K10" s="10" t="s">
        <v>5</v>
      </c>
      <c r="L10" s="10" t="s">
        <v>5</v>
      </c>
      <c r="M10" s="10" t="s">
        <v>5</v>
      </c>
      <c r="N10" s="10" t="s">
        <v>5</v>
      </c>
      <c r="O10" s="29">
        <v>0</v>
      </c>
      <c r="P10" s="21" t="s">
        <v>32</v>
      </c>
      <c r="Q10" s="11">
        <v>8</v>
      </c>
      <c r="R10" s="6">
        <v>4</v>
      </c>
      <c r="S10" s="6">
        <v>1.86</v>
      </c>
      <c r="T10" s="7">
        <f>R10*S10</f>
        <v>7.44</v>
      </c>
      <c r="U10" s="6">
        <v>0.39500000000000002</v>
      </c>
      <c r="V10" s="23">
        <f>T10*U10</f>
        <v>2.9388000000000001</v>
      </c>
    </row>
    <row r="11" spans="2:22" ht="12" customHeight="1" x14ac:dyDescent="0.35">
      <c r="B11" s="21" t="s">
        <v>29</v>
      </c>
      <c r="C11" s="8">
        <v>8</v>
      </c>
      <c r="D11" s="7">
        <v>6</v>
      </c>
      <c r="E11" s="7">
        <v>1.86</v>
      </c>
      <c r="F11" s="7">
        <f>D11*E11</f>
        <v>11.16</v>
      </c>
      <c r="G11" s="7">
        <v>0.39500000000000002</v>
      </c>
      <c r="H11" s="23">
        <f>F11*G11</f>
        <v>4.4081999999999999</v>
      </c>
      <c r="I11" s="21" t="s">
        <v>29</v>
      </c>
      <c r="J11" s="9">
        <v>6.3</v>
      </c>
      <c r="K11" s="9">
        <v>4</v>
      </c>
      <c r="L11" s="9">
        <v>1.86</v>
      </c>
      <c r="M11" s="9">
        <f>K11*L11</f>
        <v>7.44</v>
      </c>
      <c r="N11" s="9">
        <v>0.245</v>
      </c>
      <c r="O11" s="28">
        <f>M11*N11</f>
        <v>1.8228</v>
      </c>
      <c r="P11" s="21" t="s">
        <v>29</v>
      </c>
      <c r="Q11" s="11">
        <v>8</v>
      </c>
      <c r="R11" s="9">
        <v>4</v>
      </c>
      <c r="S11" s="7">
        <v>1.86</v>
      </c>
      <c r="T11" s="7">
        <f>R11*S11</f>
        <v>7.44</v>
      </c>
      <c r="U11" s="7">
        <v>0.39500000000000002</v>
      </c>
      <c r="V11" s="23">
        <f>T11*U11</f>
        <v>2.9388000000000001</v>
      </c>
    </row>
    <row r="12" spans="2:22" ht="12" customHeight="1" x14ac:dyDescent="0.35">
      <c r="B12" s="21" t="s">
        <v>23</v>
      </c>
      <c r="C12" s="6" t="s">
        <v>5</v>
      </c>
      <c r="D12" s="6" t="s">
        <v>5</v>
      </c>
      <c r="E12" s="6" t="s">
        <v>5</v>
      </c>
      <c r="F12" s="6" t="s">
        <v>5</v>
      </c>
      <c r="G12" s="6" t="s">
        <v>5</v>
      </c>
      <c r="H12" s="24">
        <v>0</v>
      </c>
      <c r="I12" s="21" t="s">
        <v>23</v>
      </c>
      <c r="J12" s="10" t="s">
        <v>5</v>
      </c>
      <c r="K12" s="10" t="s">
        <v>5</v>
      </c>
      <c r="L12" s="10" t="s">
        <v>5</v>
      </c>
      <c r="M12" s="10" t="s">
        <v>5</v>
      </c>
      <c r="N12" s="10" t="s">
        <v>5</v>
      </c>
      <c r="O12" s="30">
        <v>0</v>
      </c>
      <c r="P12" s="21" t="s">
        <v>23</v>
      </c>
      <c r="Q12" s="6" t="s">
        <v>5</v>
      </c>
      <c r="R12" s="6" t="s">
        <v>5</v>
      </c>
      <c r="S12" s="6" t="s">
        <v>5</v>
      </c>
      <c r="T12" s="6" t="s">
        <v>5</v>
      </c>
      <c r="U12" s="6" t="s">
        <v>5</v>
      </c>
      <c r="V12" s="24">
        <v>0</v>
      </c>
    </row>
    <row r="13" spans="2:22" ht="12" customHeight="1" x14ac:dyDescent="0.35">
      <c r="B13" s="21" t="s">
        <v>24</v>
      </c>
      <c r="C13" s="7">
        <v>6.3</v>
      </c>
      <c r="D13" s="7" t="s">
        <v>35</v>
      </c>
      <c r="E13" s="7">
        <v>1.72</v>
      </c>
      <c r="F13" s="7">
        <f>(2*4)*E13</f>
        <v>13.76</v>
      </c>
      <c r="G13" s="7">
        <v>0.245</v>
      </c>
      <c r="H13" s="23">
        <f>F13*G13</f>
        <v>3.3712</v>
      </c>
      <c r="I13" s="21" t="s">
        <v>24</v>
      </c>
      <c r="J13" s="10" t="s">
        <v>5</v>
      </c>
      <c r="K13" s="10" t="s">
        <v>5</v>
      </c>
      <c r="L13" s="10" t="s">
        <v>5</v>
      </c>
      <c r="M13" s="10" t="s">
        <v>5</v>
      </c>
      <c r="N13" s="10" t="s">
        <v>5</v>
      </c>
      <c r="O13" s="29">
        <v>0</v>
      </c>
      <c r="P13" s="21" t="s">
        <v>24</v>
      </c>
      <c r="Q13" s="6" t="s">
        <v>5</v>
      </c>
      <c r="R13" s="6" t="s">
        <v>5</v>
      </c>
      <c r="S13" s="6" t="s">
        <v>5</v>
      </c>
      <c r="T13" s="6" t="s">
        <v>5</v>
      </c>
      <c r="U13" s="6" t="s">
        <v>5</v>
      </c>
      <c r="V13" s="32">
        <v>0</v>
      </c>
    </row>
    <row r="14" spans="2:22" ht="12" customHeight="1" x14ac:dyDescent="0.35">
      <c r="B14" s="21" t="s">
        <v>30</v>
      </c>
      <c r="C14" s="7" t="s">
        <v>3</v>
      </c>
      <c r="D14" s="7" t="s">
        <v>3</v>
      </c>
      <c r="E14" s="7" t="s">
        <v>3</v>
      </c>
      <c r="F14" s="6" t="s">
        <v>5</v>
      </c>
      <c r="G14" s="6" t="s">
        <v>5</v>
      </c>
      <c r="H14" s="22">
        <v>0</v>
      </c>
      <c r="I14" s="21" t="s">
        <v>30</v>
      </c>
      <c r="J14" s="10" t="s">
        <v>5</v>
      </c>
      <c r="K14" s="10" t="s">
        <v>5</v>
      </c>
      <c r="L14" s="10" t="s">
        <v>5</v>
      </c>
      <c r="M14" s="10" t="s">
        <v>5</v>
      </c>
      <c r="N14" s="10" t="s">
        <v>5</v>
      </c>
      <c r="O14" s="31">
        <v>0</v>
      </c>
      <c r="P14" s="21" t="s">
        <v>30</v>
      </c>
      <c r="Q14" s="6" t="s">
        <v>5</v>
      </c>
      <c r="R14" s="6" t="s">
        <v>5</v>
      </c>
      <c r="S14" s="6" t="s">
        <v>5</v>
      </c>
      <c r="T14" s="6" t="s">
        <v>5</v>
      </c>
      <c r="U14" s="6" t="s">
        <v>5</v>
      </c>
      <c r="V14" s="22">
        <v>0</v>
      </c>
    </row>
    <row r="15" spans="2:22" ht="12" customHeight="1" x14ac:dyDescent="0.35">
      <c r="B15" s="21" t="s">
        <v>25</v>
      </c>
      <c r="C15" s="6" t="s">
        <v>5</v>
      </c>
      <c r="D15" s="6" t="s">
        <v>5</v>
      </c>
      <c r="E15" s="6" t="s">
        <v>5</v>
      </c>
      <c r="F15" s="6" t="s">
        <v>5</v>
      </c>
      <c r="G15" s="6" t="s">
        <v>5</v>
      </c>
      <c r="H15" s="22">
        <v>0</v>
      </c>
      <c r="I15" s="21" t="s">
        <v>25</v>
      </c>
      <c r="J15" s="10" t="s">
        <v>5</v>
      </c>
      <c r="K15" s="10" t="s">
        <v>5</v>
      </c>
      <c r="L15" s="10" t="s">
        <v>5</v>
      </c>
      <c r="M15" s="10" t="s">
        <v>5</v>
      </c>
      <c r="N15" s="10" t="s">
        <v>5</v>
      </c>
      <c r="O15" s="31">
        <v>0</v>
      </c>
      <c r="P15" s="21" t="s">
        <v>25</v>
      </c>
      <c r="Q15" s="6" t="s">
        <v>5</v>
      </c>
      <c r="R15" s="6" t="s">
        <v>5</v>
      </c>
      <c r="S15" s="6" t="s">
        <v>5</v>
      </c>
      <c r="T15" s="6" t="s">
        <v>5</v>
      </c>
      <c r="U15" s="6" t="s">
        <v>5</v>
      </c>
      <c r="V15" s="22">
        <v>0</v>
      </c>
    </row>
    <row r="16" spans="2:22" ht="12" customHeight="1" x14ac:dyDescent="0.35">
      <c r="B16" s="21" t="s">
        <v>27</v>
      </c>
      <c r="C16" s="6" t="s">
        <v>5</v>
      </c>
      <c r="D16" s="6" t="s">
        <v>5</v>
      </c>
      <c r="E16" s="6" t="s">
        <v>5</v>
      </c>
      <c r="F16" s="6" t="s">
        <v>5</v>
      </c>
      <c r="G16" s="6" t="s">
        <v>5</v>
      </c>
      <c r="H16" s="22">
        <v>0</v>
      </c>
      <c r="I16" s="21" t="s">
        <v>27</v>
      </c>
      <c r="J16" s="10" t="s">
        <v>5</v>
      </c>
      <c r="K16" s="10" t="s">
        <v>5</v>
      </c>
      <c r="L16" s="10" t="s">
        <v>5</v>
      </c>
      <c r="M16" s="10" t="s">
        <v>5</v>
      </c>
      <c r="N16" s="10" t="s">
        <v>5</v>
      </c>
      <c r="O16" s="31">
        <v>0</v>
      </c>
      <c r="P16" s="21" t="s">
        <v>27</v>
      </c>
      <c r="Q16" s="6" t="s">
        <v>5</v>
      </c>
      <c r="R16" s="6" t="s">
        <v>5</v>
      </c>
      <c r="S16" s="6" t="s">
        <v>5</v>
      </c>
      <c r="T16" s="6" t="s">
        <v>5</v>
      </c>
      <c r="U16" s="6" t="s">
        <v>5</v>
      </c>
      <c r="V16" s="22">
        <v>0</v>
      </c>
    </row>
    <row r="17" spans="2:22" ht="12" customHeight="1" x14ac:dyDescent="0.35">
      <c r="B17" s="21" t="s">
        <v>31</v>
      </c>
      <c r="C17" s="7">
        <v>6.3</v>
      </c>
      <c r="D17" s="7" t="s">
        <v>35</v>
      </c>
      <c r="E17" s="7">
        <v>0.96</v>
      </c>
      <c r="F17" s="7">
        <f>(2*4)*E17</f>
        <v>7.68</v>
      </c>
      <c r="G17" s="7">
        <v>0.245</v>
      </c>
      <c r="H17" s="23">
        <f>F17*G17</f>
        <v>1.8815999999999999</v>
      </c>
      <c r="I17" s="21" t="s">
        <v>31</v>
      </c>
      <c r="J17" s="9">
        <v>6.3</v>
      </c>
      <c r="K17" s="9" t="s">
        <v>35</v>
      </c>
      <c r="L17" s="9">
        <v>0.96</v>
      </c>
      <c r="M17" s="9">
        <f>(2*4)*L17</f>
        <v>7.68</v>
      </c>
      <c r="N17" s="9">
        <v>0.245</v>
      </c>
      <c r="O17" s="28">
        <f t="shared" ref="O17" si="2">M17*N17</f>
        <v>1.8815999999999999</v>
      </c>
      <c r="P17" s="21" t="s">
        <v>31</v>
      </c>
      <c r="Q17" s="7">
        <v>6.3</v>
      </c>
      <c r="R17" s="7" t="s">
        <v>35</v>
      </c>
      <c r="S17" s="7">
        <v>0.96</v>
      </c>
      <c r="T17" s="7">
        <f>(2*4)*S17</f>
        <v>7.68</v>
      </c>
      <c r="U17" s="7">
        <v>0.245</v>
      </c>
      <c r="V17" s="23">
        <f t="shared" ref="V17" si="3">T17*U17</f>
        <v>1.8815999999999999</v>
      </c>
    </row>
    <row r="18" spans="2:22" ht="12" customHeight="1" x14ac:dyDescent="0.35">
      <c r="B18" s="21" t="s">
        <v>28</v>
      </c>
      <c r="C18" s="7">
        <v>6.3</v>
      </c>
      <c r="D18" s="7" t="s">
        <v>35</v>
      </c>
      <c r="E18" s="7">
        <v>0.68</v>
      </c>
      <c r="F18" s="7">
        <f>(2*4)*E18</f>
        <v>5.44</v>
      </c>
      <c r="G18" s="7">
        <v>0.245</v>
      </c>
      <c r="H18" s="23">
        <f t="shared" ref="H18" si="4">F18*G18</f>
        <v>1.3328</v>
      </c>
      <c r="I18" s="21" t="s">
        <v>28</v>
      </c>
      <c r="J18" s="7">
        <v>6.3</v>
      </c>
      <c r="K18" s="7" t="s">
        <v>35</v>
      </c>
      <c r="L18" s="7">
        <v>0.68</v>
      </c>
      <c r="M18" s="7">
        <f>(2*4)*L18</f>
        <v>5.44</v>
      </c>
      <c r="N18" s="7">
        <v>0.245</v>
      </c>
      <c r="O18" s="23">
        <f t="shared" ref="O18" si="5">M18*N18</f>
        <v>1.3328</v>
      </c>
      <c r="P18" s="21" t="s">
        <v>28</v>
      </c>
      <c r="Q18" s="7">
        <v>6.3</v>
      </c>
      <c r="R18" s="7" t="s">
        <v>35</v>
      </c>
      <c r="S18" s="7">
        <v>0.68</v>
      </c>
      <c r="T18" s="7">
        <f>(2*4)*S18</f>
        <v>5.44</v>
      </c>
      <c r="U18" s="7">
        <v>0.245</v>
      </c>
      <c r="V18" s="23">
        <f t="shared" ref="V18" si="6">T18*U18</f>
        <v>1.3328</v>
      </c>
    </row>
    <row r="19" spans="2:22" ht="12" customHeight="1" x14ac:dyDescent="0.35">
      <c r="B19" s="21" t="s">
        <v>22</v>
      </c>
      <c r="C19" s="6" t="s">
        <v>5</v>
      </c>
      <c r="D19" s="6" t="s">
        <v>5</v>
      </c>
      <c r="E19" s="6" t="s">
        <v>5</v>
      </c>
      <c r="F19" s="6" t="s">
        <v>5</v>
      </c>
      <c r="G19" s="6" t="s">
        <v>5</v>
      </c>
      <c r="H19" s="24">
        <v>0</v>
      </c>
      <c r="I19" s="21" t="s">
        <v>22</v>
      </c>
      <c r="J19" s="6" t="s">
        <v>5</v>
      </c>
      <c r="K19" s="6" t="s">
        <v>5</v>
      </c>
      <c r="L19" s="6" t="s">
        <v>5</v>
      </c>
      <c r="M19" s="6" t="s">
        <v>5</v>
      </c>
      <c r="N19" s="6" t="s">
        <v>5</v>
      </c>
      <c r="O19" s="24">
        <v>0</v>
      </c>
      <c r="P19" s="21" t="s">
        <v>22</v>
      </c>
      <c r="Q19" s="6" t="s">
        <v>5</v>
      </c>
      <c r="R19" s="6" t="s">
        <v>5</v>
      </c>
      <c r="S19" s="6" t="s">
        <v>5</v>
      </c>
      <c r="T19" s="6" t="s">
        <v>5</v>
      </c>
      <c r="U19" s="6" t="s">
        <v>5</v>
      </c>
      <c r="V19" s="24">
        <v>0</v>
      </c>
    </row>
    <row r="20" spans="2:22" ht="12" customHeight="1" thickBot="1" x14ac:dyDescent="0.4">
      <c r="B20" s="25" t="s">
        <v>34</v>
      </c>
      <c r="C20" s="26" t="s">
        <v>5</v>
      </c>
      <c r="D20" s="26" t="s">
        <v>5</v>
      </c>
      <c r="E20" s="26" t="s">
        <v>5</v>
      </c>
      <c r="F20" s="26" t="s">
        <v>5</v>
      </c>
      <c r="G20" s="26" t="s">
        <v>5</v>
      </c>
      <c r="H20" s="27">
        <v>0</v>
      </c>
      <c r="I20" s="25" t="s">
        <v>34</v>
      </c>
      <c r="J20" s="26" t="s">
        <v>5</v>
      </c>
      <c r="K20" s="26" t="s">
        <v>5</v>
      </c>
      <c r="L20" s="26" t="s">
        <v>5</v>
      </c>
      <c r="M20" s="26" t="s">
        <v>5</v>
      </c>
      <c r="N20" s="26" t="s">
        <v>5</v>
      </c>
      <c r="O20" s="27">
        <v>0</v>
      </c>
      <c r="P20" s="25" t="s">
        <v>34</v>
      </c>
      <c r="Q20" s="26" t="s">
        <v>5</v>
      </c>
      <c r="R20" s="26" t="s">
        <v>5</v>
      </c>
      <c r="S20" s="26" t="s">
        <v>5</v>
      </c>
      <c r="T20" s="26" t="s">
        <v>5</v>
      </c>
      <c r="U20" s="26" t="s">
        <v>5</v>
      </c>
      <c r="V20" s="27">
        <v>0</v>
      </c>
    </row>
    <row r="21" spans="2:22" ht="12" customHeight="1" thickBot="1" x14ac:dyDescent="0.4">
      <c r="B21" s="3"/>
      <c r="C21" s="3"/>
      <c r="D21" s="3"/>
      <c r="E21" s="3"/>
      <c r="F21" s="61" t="s">
        <v>17</v>
      </c>
      <c r="G21" s="61"/>
      <c r="H21" s="12">
        <f>SUM(H8:H20)</f>
        <v>17.993199999999998</v>
      </c>
      <c r="I21" s="3"/>
      <c r="J21" s="3"/>
      <c r="K21" s="3"/>
      <c r="L21" s="3"/>
      <c r="M21" s="62" t="s">
        <v>17</v>
      </c>
      <c r="N21" s="62"/>
      <c r="O21" s="13">
        <f>SUM(O8:O20)</f>
        <v>6.6443999999999992</v>
      </c>
      <c r="P21" s="3"/>
      <c r="Q21" s="3"/>
      <c r="R21" s="3"/>
      <c r="S21" s="3"/>
      <c r="T21" s="61" t="s">
        <v>17</v>
      </c>
      <c r="U21" s="61"/>
      <c r="V21" s="12">
        <f>SUM(V8:V20)</f>
        <v>9.0920000000000005</v>
      </c>
    </row>
    <row r="22" spans="2:22" ht="12" customHeight="1" x14ac:dyDescent="0.35">
      <c r="B22" s="51" t="s">
        <v>13</v>
      </c>
      <c r="C22" s="52"/>
      <c r="D22" s="52"/>
      <c r="E22" s="52"/>
      <c r="F22" s="52"/>
      <c r="G22" s="52"/>
      <c r="H22" s="53"/>
      <c r="I22" s="51" t="s">
        <v>13</v>
      </c>
      <c r="J22" s="52"/>
      <c r="K22" s="52"/>
      <c r="L22" s="52"/>
      <c r="M22" s="52"/>
      <c r="N22" s="52"/>
      <c r="O22" s="53"/>
      <c r="P22" s="51" t="s">
        <v>13</v>
      </c>
      <c r="Q22" s="52"/>
      <c r="R22" s="52"/>
      <c r="S22" s="52"/>
      <c r="T22" s="52"/>
      <c r="U22" s="52"/>
      <c r="V22" s="53"/>
    </row>
    <row r="23" spans="2:22" ht="12" customHeight="1" x14ac:dyDescent="0.35">
      <c r="B23" s="54" t="s">
        <v>7</v>
      </c>
      <c r="C23" s="55" t="s">
        <v>1</v>
      </c>
      <c r="D23" s="55" t="s">
        <v>14</v>
      </c>
      <c r="E23" s="55"/>
      <c r="F23" s="55" t="s">
        <v>16</v>
      </c>
      <c r="G23" s="55" t="s">
        <v>11</v>
      </c>
      <c r="H23" s="56"/>
      <c r="I23" s="54" t="s">
        <v>7</v>
      </c>
      <c r="J23" s="55" t="s">
        <v>1</v>
      </c>
      <c r="K23" s="55" t="s">
        <v>14</v>
      </c>
      <c r="L23" s="55"/>
      <c r="M23" s="55" t="s">
        <v>16</v>
      </c>
      <c r="N23" s="55" t="s">
        <v>11</v>
      </c>
      <c r="O23" s="56"/>
      <c r="P23" s="54" t="s">
        <v>7</v>
      </c>
      <c r="Q23" s="55" t="s">
        <v>1</v>
      </c>
      <c r="R23" s="55" t="s">
        <v>14</v>
      </c>
      <c r="S23" s="55"/>
      <c r="T23" s="55" t="s">
        <v>16</v>
      </c>
      <c r="U23" s="55" t="s">
        <v>11</v>
      </c>
      <c r="V23" s="56"/>
    </row>
    <row r="24" spans="2:22" s="14" customFormat="1" ht="12" customHeight="1" x14ac:dyDescent="0.35">
      <c r="B24" s="54"/>
      <c r="C24" s="55"/>
      <c r="D24" s="5" t="s">
        <v>2</v>
      </c>
      <c r="E24" s="5" t="s">
        <v>15</v>
      </c>
      <c r="F24" s="55"/>
      <c r="G24" s="5" t="s">
        <v>51</v>
      </c>
      <c r="H24" s="20" t="s">
        <v>12</v>
      </c>
      <c r="I24" s="54"/>
      <c r="J24" s="55"/>
      <c r="K24" s="5" t="s">
        <v>2</v>
      </c>
      <c r="L24" s="5" t="s">
        <v>15</v>
      </c>
      <c r="M24" s="55"/>
      <c r="N24" s="5" t="s">
        <v>51</v>
      </c>
      <c r="O24" s="20" t="s">
        <v>12</v>
      </c>
      <c r="P24" s="54"/>
      <c r="Q24" s="55"/>
      <c r="R24" s="5" t="s">
        <v>2</v>
      </c>
      <c r="S24" s="5" t="s">
        <v>15</v>
      </c>
      <c r="T24" s="55"/>
      <c r="U24" s="5" t="s">
        <v>51</v>
      </c>
      <c r="V24" s="20" t="s">
        <v>12</v>
      </c>
    </row>
    <row r="25" spans="2:22" ht="12" customHeight="1" x14ac:dyDescent="0.35">
      <c r="B25" s="33" t="s">
        <v>36</v>
      </c>
      <c r="C25" s="7">
        <v>1</v>
      </c>
      <c r="D25" s="15">
        <v>2.9</v>
      </c>
      <c r="E25" s="7">
        <v>0.92</v>
      </c>
      <c r="F25" s="15">
        <f>D25*E25</f>
        <v>2.6680000000000001</v>
      </c>
      <c r="G25" s="15">
        <v>3</v>
      </c>
      <c r="H25" s="23">
        <f>F25*G25</f>
        <v>8.0040000000000013</v>
      </c>
      <c r="I25" s="33" t="s">
        <v>36</v>
      </c>
      <c r="J25" s="7">
        <v>1</v>
      </c>
      <c r="K25" s="15">
        <v>2.9</v>
      </c>
      <c r="L25" s="7">
        <v>0.92</v>
      </c>
      <c r="M25" s="15">
        <f>K25*L25</f>
        <v>2.6680000000000001</v>
      </c>
      <c r="N25" s="15">
        <v>3</v>
      </c>
      <c r="O25" s="23">
        <f>M25*N25</f>
        <v>8.0040000000000013</v>
      </c>
      <c r="P25" s="33" t="s">
        <v>36</v>
      </c>
      <c r="Q25" s="7">
        <v>1</v>
      </c>
      <c r="R25" s="15">
        <v>2.9</v>
      </c>
      <c r="S25" s="7">
        <v>0.92</v>
      </c>
      <c r="T25" s="15">
        <f>R25*S25</f>
        <v>2.6680000000000001</v>
      </c>
      <c r="U25" s="15">
        <v>3</v>
      </c>
      <c r="V25" s="23">
        <f>T25*U25</f>
        <v>8.0040000000000013</v>
      </c>
    </row>
    <row r="26" spans="2:22" ht="12" customHeight="1" x14ac:dyDescent="0.35">
      <c r="B26" s="33" t="s">
        <v>38</v>
      </c>
      <c r="C26" s="7">
        <v>1</v>
      </c>
      <c r="D26" s="15">
        <v>1.64</v>
      </c>
      <c r="E26" s="7">
        <v>0.92</v>
      </c>
      <c r="F26" s="15">
        <f>D26*E26</f>
        <v>1.5087999999999999</v>
      </c>
      <c r="G26" s="15">
        <v>3</v>
      </c>
      <c r="H26" s="23">
        <f t="shared" ref="H26:H30" si="7">F26*G26</f>
        <v>4.5263999999999998</v>
      </c>
      <c r="I26" s="33" t="s">
        <v>38</v>
      </c>
      <c r="J26" s="7">
        <v>1</v>
      </c>
      <c r="K26" s="15">
        <v>1.64</v>
      </c>
      <c r="L26" s="7">
        <v>0.92</v>
      </c>
      <c r="M26" s="15">
        <f>K26*L26</f>
        <v>1.5087999999999999</v>
      </c>
      <c r="N26" s="15">
        <v>3</v>
      </c>
      <c r="O26" s="23">
        <f t="shared" ref="O26:O27" si="8">M26*N26</f>
        <v>4.5263999999999998</v>
      </c>
      <c r="P26" s="33" t="s">
        <v>38</v>
      </c>
      <c r="Q26" s="7">
        <v>1</v>
      </c>
      <c r="R26" s="15">
        <v>1.64</v>
      </c>
      <c r="S26" s="7">
        <v>0.92</v>
      </c>
      <c r="T26" s="15">
        <f>R26*S26</f>
        <v>1.5087999999999999</v>
      </c>
      <c r="U26" s="15">
        <v>3</v>
      </c>
      <c r="V26" s="23">
        <f t="shared" ref="V26:V27" si="9">T26*U26</f>
        <v>4.5263999999999998</v>
      </c>
    </row>
    <row r="27" spans="2:22" ht="12" customHeight="1" x14ac:dyDescent="0.35">
      <c r="B27" s="33" t="s">
        <v>37</v>
      </c>
      <c r="C27" s="7">
        <v>1</v>
      </c>
      <c r="D27" s="15">
        <v>1.64</v>
      </c>
      <c r="E27" s="7">
        <v>0.92</v>
      </c>
      <c r="F27" s="15">
        <f>D27*E27</f>
        <v>1.5087999999999999</v>
      </c>
      <c r="G27" s="15">
        <v>3</v>
      </c>
      <c r="H27" s="23">
        <f t="shared" ref="H27" si="10">F27*G27</f>
        <v>4.5263999999999998</v>
      </c>
      <c r="I27" s="33" t="s">
        <v>37</v>
      </c>
      <c r="J27" s="7">
        <v>1</v>
      </c>
      <c r="K27" s="15">
        <v>1.64</v>
      </c>
      <c r="L27" s="7">
        <v>0.92</v>
      </c>
      <c r="M27" s="15">
        <f>K27*L27</f>
        <v>1.5087999999999999</v>
      </c>
      <c r="N27" s="15">
        <v>3</v>
      </c>
      <c r="O27" s="23">
        <f t="shared" si="8"/>
        <v>4.5263999999999998</v>
      </c>
      <c r="P27" s="33" t="s">
        <v>37</v>
      </c>
      <c r="Q27" s="7">
        <v>1</v>
      </c>
      <c r="R27" s="15">
        <v>1.64</v>
      </c>
      <c r="S27" s="7">
        <v>0.92</v>
      </c>
      <c r="T27" s="15">
        <f>R27*S27</f>
        <v>1.5087999999999999</v>
      </c>
      <c r="U27" s="15">
        <v>3</v>
      </c>
      <c r="V27" s="23">
        <f t="shared" si="9"/>
        <v>4.5263999999999998</v>
      </c>
    </row>
    <row r="28" spans="2:22" ht="12" customHeight="1" x14ac:dyDescent="0.35">
      <c r="B28" s="33" t="s">
        <v>39</v>
      </c>
      <c r="C28" s="7">
        <v>1</v>
      </c>
      <c r="D28" s="15">
        <v>2.9</v>
      </c>
      <c r="E28" s="7">
        <v>0.92</v>
      </c>
      <c r="F28" s="15">
        <f>D28*E28</f>
        <v>2.6680000000000001</v>
      </c>
      <c r="G28" s="15">
        <v>3</v>
      </c>
      <c r="H28" s="23">
        <f>F28*G28</f>
        <v>8.0040000000000013</v>
      </c>
      <c r="I28" s="33" t="s">
        <v>39</v>
      </c>
      <c r="J28" s="7">
        <v>1</v>
      </c>
      <c r="K28" s="15">
        <v>2.9</v>
      </c>
      <c r="L28" s="7">
        <v>0.92</v>
      </c>
      <c r="M28" s="15">
        <f>K28*L28</f>
        <v>2.6680000000000001</v>
      </c>
      <c r="N28" s="15">
        <v>3</v>
      </c>
      <c r="O28" s="23">
        <f>M28*N28</f>
        <v>8.0040000000000013</v>
      </c>
      <c r="P28" s="33" t="s">
        <v>39</v>
      </c>
      <c r="Q28" s="7">
        <v>1</v>
      </c>
      <c r="R28" s="15">
        <v>2.9</v>
      </c>
      <c r="S28" s="7">
        <v>0.92</v>
      </c>
      <c r="T28" s="15">
        <f>R28*S28</f>
        <v>2.6680000000000001</v>
      </c>
      <c r="U28" s="15">
        <v>3</v>
      </c>
      <c r="V28" s="23">
        <f>T28*U28</f>
        <v>8.0040000000000013</v>
      </c>
    </row>
    <row r="29" spans="2:22" ht="12" customHeight="1" x14ac:dyDescent="0.35">
      <c r="B29" s="33" t="s">
        <v>59</v>
      </c>
      <c r="C29" s="7" t="s">
        <v>40</v>
      </c>
      <c r="D29" s="15">
        <v>2.62</v>
      </c>
      <c r="E29" s="7">
        <v>0.92</v>
      </c>
      <c r="F29" s="15">
        <f>D29*E29*2</f>
        <v>4.8208000000000002</v>
      </c>
      <c r="G29" s="15">
        <v>3</v>
      </c>
      <c r="H29" s="23">
        <f t="shared" si="7"/>
        <v>14.462400000000001</v>
      </c>
      <c r="I29" s="33" t="s">
        <v>59</v>
      </c>
      <c r="J29" s="7" t="s">
        <v>40</v>
      </c>
      <c r="K29" s="15">
        <v>2.62</v>
      </c>
      <c r="L29" s="7">
        <v>0.92</v>
      </c>
      <c r="M29" s="15">
        <f>K29*L29*2</f>
        <v>4.8208000000000002</v>
      </c>
      <c r="N29" s="15">
        <v>3</v>
      </c>
      <c r="O29" s="23">
        <f t="shared" ref="O29:O30" si="11">M29*N29</f>
        <v>14.462400000000001</v>
      </c>
      <c r="P29" s="33" t="s">
        <v>59</v>
      </c>
      <c r="Q29" s="7" t="s">
        <v>40</v>
      </c>
      <c r="R29" s="15">
        <v>2.62</v>
      </c>
      <c r="S29" s="7">
        <v>0.92</v>
      </c>
      <c r="T29" s="15">
        <f>R29*S29*2</f>
        <v>4.8208000000000002</v>
      </c>
      <c r="U29" s="15">
        <v>3</v>
      </c>
      <c r="V29" s="23">
        <f t="shared" ref="V29:V30" si="12">T29*U29</f>
        <v>14.462400000000001</v>
      </c>
    </row>
    <row r="30" spans="2:22" ht="12" customHeight="1" thickBot="1" x14ac:dyDescent="0.4">
      <c r="B30" s="34" t="s">
        <v>61</v>
      </c>
      <c r="C30" s="35" t="s">
        <v>40</v>
      </c>
      <c r="D30" s="36">
        <v>1.64</v>
      </c>
      <c r="E30" s="35">
        <v>0.92</v>
      </c>
      <c r="F30" s="36">
        <f>D30*E30*2</f>
        <v>3.0175999999999998</v>
      </c>
      <c r="G30" s="36">
        <v>3</v>
      </c>
      <c r="H30" s="37">
        <f t="shared" si="7"/>
        <v>9.0527999999999995</v>
      </c>
      <c r="I30" s="34" t="s">
        <v>61</v>
      </c>
      <c r="J30" s="35" t="s">
        <v>40</v>
      </c>
      <c r="K30" s="36">
        <v>1.64</v>
      </c>
      <c r="L30" s="35">
        <v>0.92</v>
      </c>
      <c r="M30" s="36">
        <f>K30*L30*2</f>
        <v>3.0175999999999998</v>
      </c>
      <c r="N30" s="36">
        <v>3</v>
      </c>
      <c r="O30" s="37">
        <f t="shared" si="11"/>
        <v>9.0527999999999995</v>
      </c>
      <c r="P30" s="34" t="s">
        <v>61</v>
      </c>
      <c r="Q30" s="35" t="s">
        <v>40</v>
      </c>
      <c r="R30" s="36">
        <v>1.64</v>
      </c>
      <c r="S30" s="35">
        <v>0.92</v>
      </c>
      <c r="T30" s="36">
        <f>R30*S30*2</f>
        <v>3.0175999999999998</v>
      </c>
      <c r="U30" s="36">
        <v>3</v>
      </c>
      <c r="V30" s="37">
        <f t="shared" si="12"/>
        <v>9.0527999999999995</v>
      </c>
    </row>
    <row r="31" spans="2:22" ht="12" customHeight="1" x14ac:dyDescent="0.35">
      <c r="B31" s="16"/>
      <c r="C31" s="16"/>
      <c r="D31" s="16"/>
      <c r="F31" s="60" t="s">
        <v>18</v>
      </c>
      <c r="G31" s="60"/>
      <c r="H31" s="17">
        <f>SUM(H25:H30)</f>
        <v>48.576000000000001</v>
      </c>
      <c r="I31" s="18"/>
      <c r="J31" s="19"/>
      <c r="K31" s="19"/>
      <c r="L31" s="18"/>
      <c r="M31" s="60" t="s">
        <v>18</v>
      </c>
      <c r="N31" s="60"/>
      <c r="O31" s="17">
        <f>SUM(O25:O30)</f>
        <v>48.576000000000001</v>
      </c>
      <c r="P31" s="18"/>
      <c r="Q31" s="19"/>
      <c r="R31" s="19"/>
      <c r="S31" s="18"/>
      <c r="T31" s="60" t="s">
        <v>18</v>
      </c>
      <c r="U31" s="60"/>
      <c r="V31" s="17">
        <f>SUM(V25:V30)</f>
        <v>48.576000000000001</v>
      </c>
    </row>
    <row r="32" spans="2:22" ht="12" customHeight="1" thickBot="1" x14ac:dyDescent="0.4"/>
    <row r="33" spans="3:22" ht="12" customHeight="1" thickBot="1" x14ac:dyDescent="0.4">
      <c r="C33" s="49" t="s">
        <v>19</v>
      </c>
      <c r="D33" s="50"/>
      <c r="E33" s="50"/>
      <c r="F33" s="50"/>
      <c r="G33" s="50"/>
      <c r="H33" s="38">
        <f>H21+H31</f>
        <v>66.569199999999995</v>
      </c>
      <c r="I33" s="3"/>
      <c r="J33" s="49" t="s">
        <v>19</v>
      </c>
      <c r="K33" s="50"/>
      <c r="L33" s="50"/>
      <c r="M33" s="50"/>
      <c r="N33" s="50"/>
      <c r="O33" s="38">
        <f>O21+O31</f>
        <v>55.220399999999998</v>
      </c>
      <c r="P33" s="3"/>
      <c r="Q33" s="49" t="s">
        <v>19</v>
      </c>
      <c r="R33" s="50"/>
      <c r="S33" s="50"/>
      <c r="T33" s="50"/>
      <c r="U33" s="50"/>
      <c r="V33" s="38">
        <f>V21+V31</f>
        <v>57.667999999999999</v>
      </c>
    </row>
  </sheetData>
  <mergeCells count="52">
    <mergeCell ref="P4:V4"/>
    <mergeCell ref="P5:V5"/>
    <mergeCell ref="P6:P7"/>
    <mergeCell ref="Q6:Q7"/>
    <mergeCell ref="R6:R7"/>
    <mergeCell ref="S6:T6"/>
    <mergeCell ref="U6:V6"/>
    <mergeCell ref="I5:O5"/>
    <mergeCell ref="I6:I7"/>
    <mergeCell ref="J6:J7"/>
    <mergeCell ref="K6:K7"/>
    <mergeCell ref="L6:M6"/>
    <mergeCell ref="N6:O6"/>
    <mergeCell ref="T23:T24"/>
    <mergeCell ref="U23:V23"/>
    <mergeCell ref="D23:E23"/>
    <mergeCell ref="F23:F24"/>
    <mergeCell ref="T21:U21"/>
    <mergeCell ref="M21:N21"/>
    <mergeCell ref="I22:O22"/>
    <mergeCell ref="M31:N31"/>
    <mergeCell ref="P3:V3"/>
    <mergeCell ref="F21:G21"/>
    <mergeCell ref="F31:G31"/>
    <mergeCell ref="I23:I24"/>
    <mergeCell ref="J23:J24"/>
    <mergeCell ref="K23:L23"/>
    <mergeCell ref="M23:M24"/>
    <mergeCell ref="N23:O23"/>
    <mergeCell ref="B4:H4"/>
    <mergeCell ref="I4:O4"/>
    <mergeCell ref="T31:U31"/>
    <mergeCell ref="P22:V22"/>
    <mergeCell ref="P23:P24"/>
    <mergeCell ref="Q23:Q24"/>
    <mergeCell ref="R23:S23"/>
    <mergeCell ref="B2:V2"/>
    <mergeCell ref="B3:H3"/>
    <mergeCell ref="I3:O3"/>
    <mergeCell ref="C33:G33"/>
    <mergeCell ref="J33:N33"/>
    <mergeCell ref="Q33:U33"/>
    <mergeCell ref="B22:H22"/>
    <mergeCell ref="B23:B24"/>
    <mergeCell ref="C23:C24"/>
    <mergeCell ref="G23:H23"/>
    <mergeCell ref="B5:H5"/>
    <mergeCell ref="E6:F6"/>
    <mergeCell ref="G6:H6"/>
    <mergeCell ref="D6:D7"/>
    <mergeCell ref="C6:C7"/>
    <mergeCell ref="B6:B7"/>
  </mergeCells>
  <pageMargins left="0.511811024" right="0.511811024" top="0.78740157499999996" bottom="0.78740157499999996" header="0.31496062000000002" footer="0.31496062000000002"/>
  <pageSetup paperSize="9" scale="74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topLeftCell="A16" zoomScale="80" zoomScaleNormal="80" workbookViewId="0">
      <selection activeCell="V33" sqref="B2:V33"/>
    </sheetView>
  </sheetViews>
  <sheetFormatPr defaultColWidth="9.08984375" defaultRowHeight="10" x14ac:dyDescent="0.35"/>
  <cols>
    <col min="1" max="1" width="2.1796875" style="1" customWidth="1"/>
    <col min="2" max="22" width="8.6328125" style="1" customWidth="1"/>
    <col min="23" max="16384" width="9.08984375" style="1"/>
  </cols>
  <sheetData>
    <row r="1" spans="2:22" ht="10.5" thickBot="1" x14ac:dyDescent="0.4"/>
    <row r="2" spans="2:22" s="2" customFormat="1" ht="50" customHeight="1" thickBot="1" x14ac:dyDescent="0.4">
      <c r="B2" s="43" t="s">
        <v>48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</row>
    <row r="3" spans="2:22" ht="12" customHeight="1" x14ac:dyDescent="0.35">
      <c r="B3" s="46" t="s">
        <v>43</v>
      </c>
      <c r="C3" s="47"/>
      <c r="D3" s="47"/>
      <c r="E3" s="47"/>
      <c r="F3" s="47"/>
      <c r="G3" s="47"/>
      <c r="H3" s="48"/>
      <c r="I3" s="46" t="s">
        <v>45</v>
      </c>
      <c r="J3" s="47"/>
      <c r="K3" s="47"/>
      <c r="L3" s="47"/>
      <c r="M3" s="47"/>
      <c r="N3" s="47"/>
      <c r="O3" s="48"/>
      <c r="P3" s="46" t="s">
        <v>46</v>
      </c>
      <c r="Q3" s="47"/>
      <c r="R3" s="47"/>
      <c r="S3" s="47"/>
      <c r="T3" s="47"/>
      <c r="U3" s="47"/>
      <c r="V3" s="48"/>
    </row>
    <row r="4" spans="2:22" ht="12" customHeight="1" x14ac:dyDescent="0.35">
      <c r="B4" s="54" t="s">
        <v>44</v>
      </c>
      <c r="C4" s="55"/>
      <c r="D4" s="55"/>
      <c r="E4" s="55"/>
      <c r="F4" s="55"/>
      <c r="G4" s="55"/>
      <c r="H4" s="56"/>
      <c r="I4" s="54" t="s">
        <v>44</v>
      </c>
      <c r="J4" s="55"/>
      <c r="K4" s="55"/>
      <c r="L4" s="55"/>
      <c r="M4" s="55"/>
      <c r="N4" s="55"/>
      <c r="O4" s="56"/>
      <c r="P4" s="54" t="s">
        <v>44</v>
      </c>
      <c r="Q4" s="55"/>
      <c r="R4" s="55"/>
      <c r="S4" s="55"/>
      <c r="T4" s="55"/>
      <c r="U4" s="55"/>
      <c r="V4" s="56"/>
    </row>
    <row r="5" spans="2:22" s="3" customFormat="1" ht="12" customHeight="1" x14ac:dyDescent="0.35">
      <c r="B5" s="57" t="s">
        <v>6</v>
      </c>
      <c r="C5" s="58"/>
      <c r="D5" s="58"/>
      <c r="E5" s="58"/>
      <c r="F5" s="58"/>
      <c r="G5" s="58"/>
      <c r="H5" s="59"/>
      <c r="I5" s="57" t="s">
        <v>6</v>
      </c>
      <c r="J5" s="58"/>
      <c r="K5" s="58"/>
      <c r="L5" s="58"/>
      <c r="M5" s="58"/>
      <c r="N5" s="58"/>
      <c r="O5" s="59"/>
      <c r="P5" s="57" t="s">
        <v>6</v>
      </c>
      <c r="Q5" s="58"/>
      <c r="R5" s="58"/>
      <c r="S5" s="58"/>
      <c r="T5" s="58"/>
      <c r="U5" s="58"/>
      <c r="V5" s="59"/>
    </row>
    <row r="6" spans="2:22" ht="12" customHeight="1" x14ac:dyDescent="0.35">
      <c r="B6" s="54" t="s">
        <v>7</v>
      </c>
      <c r="C6" s="55" t="s">
        <v>0</v>
      </c>
      <c r="D6" s="55" t="s">
        <v>1</v>
      </c>
      <c r="E6" s="55" t="s">
        <v>8</v>
      </c>
      <c r="F6" s="55"/>
      <c r="G6" s="55" t="s">
        <v>11</v>
      </c>
      <c r="H6" s="56"/>
      <c r="I6" s="54" t="s">
        <v>7</v>
      </c>
      <c r="J6" s="55" t="s">
        <v>0</v>
      </c>
      <c r="K6" s="55" t="s">
        <v>1</v>
      </c>
      <c r="L6" s="55" t="s">
        <v>8</v>
      </c>
      <c r="M6" s="55"/>
      <c r="N6" s="55" t="s">
        <v>11</v>
      </c>
      <c r="O6" s="56"/>
      <c r="P6" s="54" t="s">
        <v>7</v>
      </c>
      <c r="Q6" s="55" t="s">
        <v>0</v>
      </c>
      <c r="R6" s="55" t="s">
        <v>1</v>
      </c>
      <c r="S6" s="55" t="s">
        <v>8</v>
      </c>
      <c r="T6" s="55"/>
      <c r="U6" s="55" t="s">
        <v>11</v>
      </c>
      <c r="V6" s="56"/>
    </row>
    <row r="7" spans="2:22" ht="12" customHeight="1" x14ac:dyDescent="0.35">
      <c r="B7" s="54"/>
      <c r="C7" s="55"/>
      <c r="D7" s="55"/>
      <c r="E7" s="4" t="s">
        <v>9</v>
      </c>
      <c r="F7" s="4" t="s">
        <v>10</v>
      </c>
      <c r="G7" s="5" t="s">
        <v>51</v>
      </c>
      <c r="H7" s="20" t="s">
        <v>12</v>
      </c>
      <c r="I7" s="54"/>
      <c r="J7" s="55"/>
      <c r="K7" s="55"/>
      <c r="L7" s="4" t="s">
        <v>9</v>
      </c>
      <c r="M7" s="4" t="s">
        <v>10</v>
      </c>
      <c r="N7" s="5" t="s">
        <v>51</v>
      </c>
      <c r="O7" s="20" t="s">
        <v>12</v>
      </c>
      <c r="P7" s="54"/>
      <c r="Q7" s="55"/>
      <c r="R7" s="55"/>
      <c r="S7" s="4" t="s">
        <v>9</v>
      </c>
      <c r="T7" s="4" t="s">
        <v>10</v>
      </c>
      <c r="U7" s="5" t="s">
        <v>51</v>
      </c>
      <c r="V7" s="20" t="s">
        <v>12</v>
      </c>
    </row>
    <row r="8" spans="2:22" ht="12" customHeight="1" x14ac:dyDescent="0.35">
      <c r="B8" s="21" t="s">
        <v>26</v>
      </c>
      <c r="C8" s="6" t="s">
        <v>5</v>
      </c>
      <c r="D8" s="6" t="s">
        <v>5</v>
      </c>
      <c r="E8" s="6" t="s">
        <v>5</v>
      </c>
      <c r="F8" s="6" t="s">
        <v>5</v>
      </c>
      <c r="G8" s="6" t="s">
        <v>5</v>
      </c>
      <c r="H8" s="22">
        <v>0</v>
      </c>
      <c r="I8" s="21" t="s">
        <v>26</v>
      </c>
      <c r="J8" s="6" t="s">
        <v>5</v>
      </c>
      <c r="K8" s="6" t="s">
        <v>5</v>
      </c>
      <c r="L8" s="6" t="s">
        <v>5</v>
      </c>
      <c r="M8" s="6" t="s">
        <v>5</v>
      </c>
      <c r="N8" s="6" t="s">
        <v>5</v>
      </c>
      <c r="O8" s="22">
        <v>0</v>
      </c>
      <c r="P8" s="21" t="s">
        <v>26</v>
      </c>
      <c r="Q8" s="6" t="s">
        <v>5</v>
      </c>
      <c r="R8" s="6" t="s">
        <v>5</v>
      </c>
      <c r="S8" s="6" t="s">
        <v>5</v>
      </c>
      <c r="T8" s="6" t="s">
        <v>5</v>
      </c>
      <c r="U8" s="6" t="s">
        <v>5</v>
      </c>
      <c r="V8" s="22">
        <v>0</v>
      </c>
    </row>
    <row r="9" spans="2:22" ht="12" customHeight="1" x14ac:dyDescent="0.35">
      <c r="B9" s="21" t="s">
        <v>33</v>
      </c>
      <c r="C9" s="8">
        <v>10</v>
      </c>
      <c r="D9" s="7">
        <v>4</v>
      </c>
      <c r="E9" s="7">
        <v>2.12</v>
      </c>
      <c r="F9" s="7">
        <f>D9*E9</f>
        <v>8.48</v>
      </c>
      <c r="G9" s="7">
        <v>0.61699999999999999</v>
      </c>
      <c r="H9" s="23">
        <f>F9*G9</f>
        <v>5.2321600000000004</v>
      </c>
      <c r="I9" s="21" t="s">
        <v>33</v>
      </c>
      <c r="J9" s="9" t="s">
        <v>5</v>
      </c>
      <c r="K9" s="9" t="s">
        <v>5</v>
      </c>
      <c r="L9" s="9" t="s">
        <v>5</v>
      </c>
      <c r="M9" s="9" t="s">
        <v>5</v>
      </c>
      <c r="N9" s="9" t="s">
        <v>5</v>
      </c>
      <c r="O9" s="28">
        <v>0</v>
      </c>
      <c r="P9" s="21" t="s">
        <v>33</v>
      </c>
      <c r="Q9" s="6" t="s">
        <v>5</v>
      </c>
      <c r="R9" s="6" t="s">
        <v>5</v>
      </c>
      <c r="S9" s="6" t="s">
        <v>5</v>
      </c>
      <c r="T9" s="6" t="s">
        <v>5</v>
      </c>
      <c r="U9" s="6" t="s">
        <v>5</v>
      </c>
      <c r="V9" s="32">
        <v>0</v>
      </c>
    </row>
    <row r="10" spans="2:22" ht="12" customHeight="1" x14ac:dyDescent="0.35">
      <c r="B10" s="21" t="s">
        <v>32</v>
      </c>
      <c r="C10" s="8">
        <v>10</v>
      </c>
      <c r="D10" s="7">
        <v>9</v>
      </c>
      <c r="E10" s="7">
        <v>2.36</v>
      </c>
      <c r="F10" s="7">
        <f>D10*E10</f>
        <v>21.24</v>
      </c>
      <c r="G10" s="7">
        <v>0.61699999999999999</v>
      </c>
      <c r="H10" s="23">
        <f>F10*G10</f>
        <v>13.105079999999999</v>
      </c>
      <c r="I10" s="21" t="s">
        <v>32</v>
      </c>
      <c r="J10" s="10">
        <v>8</v>
      </c>
      <c r="K10" s="10">
        <v>6</v>
      </c>
      <c r="L10" s="10">
        <v>2.36</v>
      </c>
      <c r="M10" s="10">
        <f>K10*L10</f>
        <v>14.16</v>
      </c>
      <c r="N10" s="10">
        <v>0.39500000000000002</v>
      </c>
      <c r="O10" s="29">
        <f>M10*N10</f>
        <v>5.5932000000000004</v>
      </c>
      <c r="P10" s="21" t="s">
        <v>32</v>
      </c>
      <c r="Q10" s="11">
        <v>12.5</v>
      </c>
      <c r="R10" s="6">
        <v>5</v>
      </c>
      <c r="S10" s="6">
        <v>2.36</v>
      </c>
      <c r="T10" s="7">
        <f>R10*S10</f>
        <v>11.799999999999999</v>
      </c>
      <c r="U10" s="6">
        <v>0.96299999999999997</v>
      </c>
      <c r="V10" s="23">
        <f>T10*U10</f>
        <v>11.363399999999999</v>
      </c>
    </row>
    <row r="11" spans="2:22" ht="12" customHeight="1" x14ac:dyDescent="0.35">
      <c r="B11" s="21" t="s">
        <v>29</v>
      </c>
      <c r="C11" s="8">
        <v>10</v>
      </c>
      <c r="D11" s="7">
        <v>7</v>
      </c>
      <c r="E11" s="7">
        <v>2.36</v>
      </c>
      <c r="F11" s="7">
        <f>D11*E11</f>
        <v>16.52</v>
      </c>
      <c r="G11" s="7">
        <v>0.61699999999999999</v>
      </c>
      <c r="H11" s="23">
        <f>F11*G11</f>
        <v>10.19284</v>
      </c>
      <c r="I11" s="21" t="s">
        <v>29</v>
      </c>
      <c r="J11" s="9">
        <v>8</v>
      </c>
      <c r="K11" s="9">
        <v>6</v>
      </c>
      <c r="L11" s="9">
        <v>2.36</v>
      </c>
      <c r="M11" s="9">
        <f>K11*L11</f>
        <v>14.16</v>
      </c>
      <c r="N11" s="9">
        <v>0.39500000000000002</v>
      </c>
      <c r="O11" s="28">
        <f>M11*N11</f>
        <v>5.5932000000000004</v>
      </c>
      <c r="P11" s="21" t="s">
        <v>29</v>
      </c>
      <c r="Q11" s="11">
        <v>12.5</v>
      </c>
      <c r="R11" s="9">
        <v>5</v>
      </c>
      <c r="S11" s="7">
        <v>2.36</v>
      </c>
      <c r="T11" s="7">
        <f>R11*S11</f>
        <v>11.799999999999999</v>
      </c>
      <c r="U11" s="7">
        <v>0.96299999999999997</v>
      </c>
      <c r="V11" s="23">
        <f>T11*U11</f>
        <v>11.363399999999999</v>
      </c>
    </row>
    <row r="12" spans="2:22" ht="12" customHeight="1" x14ac:dyDescent="0.35">
      <c r="B12" s="21" t="s">
        <v>23</v>
      </c>
      <c r="C12" s="6" t="s">
        <v>5</v>
      </c>
      <c r="D12" s="6" t="s">
        <v>5</v>
      </c>
      <c r="E12" s="6" t="s">
        <v>5</v>
      </c>
      <c r="F12" s="6" t="s">
        <v>5</v>
      </c>
      <c r="G12" s="6" t="s">
        <v>5</v>
      </c>
      <c r="H12" s="24">
        <v>0</v>
      </c>
      <c r="I12" s="21" t="s">
        <v>23</v>
      </c>
      <c r="J12" s="10" t="s">
        <v>5</v>
      </c>
      <c r="K12" s="10" t="s">
        <v>5</v>
      </c>
      <c r="L12" s="10" t="s">
        <v>5</v>
      </c>
      <c r="M12" s="10" t="s">
        <v>5</v>
      </c>
      <c r="N12" s="10" t="s">
        <v>5</v>
      </c>
      <c r="O12" s="30">
        <v>0</v>
      </c>
      <c r="P12" s="21" t="s">
        <v>23</v>
      </c>
      <c r="Q12" s="6" t="s">
        <v>5</v>
      </c>
      <c r="R12" s="6" t="s">
        <v>5</v>
      </c>
      <c r="S12" s="6" t="s">
        <v>5</v>
      </c>
      <c r="T12" s="6" t="s">
        <v>5</v>
      </c>
      <c r="U12" s="6" t="s">
        <v>5</v>
      </c>
      <c r="V12" s="24">
        <v>0</v>
      </c>
    </row>
    <row r="13" spans="2:22" ht="12" customHeight="1" x14ac:dyDescent="0.35">
      <c r="B13" s="21" t="s">
        <v>24</v>
      </c>
      <c r="C13" s="7">
        <v>8</v>
      </c>
      <c r="D13" s="7" t="s">
        <v>41</v>
      </c>
      <c r="E13" s="7">
        <v>2.2200000000000002</v>
      </c>
      <c r="F13" s="7">
        <f>(2*5)*E13</f>
        <v>22.200000000000003</v>
      </c>
      <c r="G13" s="7">
        <v>0.39500000000000002</v>
      </c>
      <c r="H13" s="23">
        <f>F13*G13</f>
        <v>8.7690000000000019</v>
      </c>
      <c r="I13" s="21" t="s">
        <v>24</v>
      </c>
      <c r="J13" s="10" t="s">
        <v>5</v>
      </c>
      <c r="K13" s="10" t="s">
        <v>5</v>
      </c>
      <c r="L13" s="10" t="s">
        <v>5</v>
      </c>
      <c r="M13" s="10" t="s">
        <v>5</v>
      </c>
      <c r="N13" s="10" t="s">
        <v>5</v>
      </c>
      <c r="O13" s="29">
        <v>0</v>
      </c>
      <c r="P13" s="21" t="s">
        <v>24</v>
      </c>
      <c r="Q13" s="6" t="s">
        <v>5</v>
      </c>
      <c r="R13" s="6" t="s">
        <v>5</v>
      </c>
      <c r="S13" s="6" t="s">
        <v>5</v>
      </c>
      <c r="T13" s="6" t="s">
        <v>5</v>
      </c>
      <c r="U13" s="6" t="s">
        <v>5</v>
      </c>
      <c r="V13" s="32">
        <v>0</v>
      </c>
    </row>
    <row r="14" spans="2:22" ht="12" customHeight="1" x14ac:dyDescent="0.35">
      <c r="B14" s="21" t="s">
        <v>30</v>
      </c>
      <c r="C14" s="7" t="s">
        <v>5</v>
      </c>
      <c r="D14" s="7" t="s">
        <v>5</v>
      </c>
      <c r="E14" s="7" t="s">
        <v>5</v>
      </c>
      <c r="F14" s="6" t="s">
        <v>5</v>
      </c>
      <c r="G14" s="6" t="s">
        <v>5</v>
      </c>
      <c r="H14" s="22">
        <v>0</v>
      </c>
      <c r="I14" s="21" t="s">
        <v>30</v>
      </c>
      <c r="J14" s="10" t="s">
        <v>5</v>
      </c>
      <c r="K14" s="10" t="s">
        <v>5</v>
      </c>
      <c r="L14" s="10" t="s">
        <v>5</v>
      </c>
      <c r="M14" s="10" t="s">
        <v>5</v>
      </c>
      <c r="N14" s="10" t="s">
        <v>5</v>
      </c>
      <c r="O14" s="31">
        <v>0</v>
      </c>
      <c r="P14" s="21" t="s">
        <v>30</v>
      </c>
      <c r="Q14" s="6" t="s">
        <v>5</v>
      </c>
      <c r="R14" s="6" t="s">
        <v>5</v>
      </c>
      <c r="S14" s="6" t="s">
        <v>5</v>
      </c>
      <c r="T14" s="6" t="s">
        <v>5</v>
      </c>
      <c r="U14" s="6" t="s">
        <v>5</v>
      </c>
      <c r="V14" s="22">
        <v>0</v>
      </c>
    </row>
    <row r="15" spans="2:22" ht="12" customHeight="1" x14ac:dyDescent="0.35">
      <c r="B15" s="21" t="s">
        <v>25</v>
      </c>
      <c r="C15" s="6" t="s">
        <v>5</v>
      </c>
      <c r="D15" s="6" t="s">
        <v>5</v>
      </c>
      <c r="E15" s="6" t="s">
        <v>5</v>
      </c>
      <c r="F15" s="6" t="s">
        <v>5</v>
      </c>
      <c r="G15" s="6" t="s">
        <v>5</v>
      </c>
      <c r="H15" s="22">
        <v>0</v>
      </c>
      <c r="I15" s="21" t="s">
        <v>25</v>
      </c>
      <c r="J15" s="10" t="s">
        <v>5</v>
      </c>
      <c r="K15" s="10" t="s">
        <v>5</v>
      </c>
      <c r="L15" s="10" t="s">
        <v>5</v>
      </c>
      <c r="M15" s="10" t="s">
        <v>5</v>
      </c>
      <c r="N15" s="10" t="s">
        <v>5</v>
      </c>
      <c r="O15" s="31">
        <v>0</v>
      </c>
      <c r="P15" s="21" t="s">
        <v>25</v>
      </c>
      <c r="Q15" s="6" t="s">
        <v>5</v>
      </c>
      <c r="R15" s="6" t="s">
        <v>5</v>
      </c>
      <c r="S15" s="6" t="s">
        <v>5</v>
      </c>
      <c r="T15" s="6" t="s">
        <v>5</v>
      </c>
      <c r="U15" s="6" t="s">
        <v>5</v>
      </c>
      <c r="V15" s="22">
        <v>0</v>
      </c>
    </row>
    <row r="16" spans="2:22" ht="12" customHeight="1" x14ac:dyDescent="0.35">
      <c r="B16" s="21" t="s">
        <v>27</v>
      </c>
      <c r="C16" s="6">
        <v>10</v>
      </c>
      <c r="D16" s="6" t="s">
        <v>41</v>
      </c>
      <c r="E16" s="6">
        <v>1.42</v>
      </c>
      <c r="F16" s="6">
        <f>(2*5)*E16</f>
        <v>14.2</v>
      </c>
      <c r="G16" s="6">
        <v>0.61699999999999999</v>
      </c>
      <c r="H16" s="22">
        <f>F16*G16</f>
        <v>8.7614000000000001</v>
      </c>
      <c r="I16" s="21" t="s">
        <v>27</v>
      </c>
      <c r="J16" s="10" t="s">
        <v>5</v>
      </c>
      <c r="K16" s="10" t="s">
        <v>5</v>
      </c>
      <c r="L16" s="10" t="s">
        <v>5</v>
      </c>
      <c r="M16" s="10" t="s">
        <v>5</v>
      </c>
      <c r="N16" s="10" t="s">
        <v>5</v>
      </c>
      <c r="O16" s="31">
        <v>0</v>
      </c>
      <c r="P16" s="21" t="s">
        <v>27</v>
      </c>
      <c r="Q16" s="6" t="s">
        <v>5</v>
      </c>
      <c r="R16" s="6" t="s">
        <v>5</v>
      </c>
      <c r="S16" s="6" t="s">
        <v>5</v>
      </c>
      <c r="T16" s="6" t="s">
        <v>5</v>
      </c>
      <c r="U16" s="6" t="s">
        <v>5</v>
      </c>
      <c r="V16" s="22">
        <v>0</v>
      </c>
    </row>
    <row r="17" spans="2:22" ht="12" customHeight="1" x14ac:dyDescent="0.35">
      <c r="B17" s="21" t="s">
        <v>31</v>
      </c>
      <c r="C17" s="7">
        <v>6.3</v>
      </c>
      <c r="D17" s="7" t="s">
        <v>35</v>
      </c>
      <c r="E17" s="7">
        <v>1.21</v>
      </c>
      <c r="F17" s="7">
        <f>(2*4)*E17</f>
        <v>9.68</v>
      </c>
      <c r="G17" s="7">
        <v>0.245</v>
      </c>
      <c r="H17" s="23">
        <f>F17*G17</f>
        <v>2.3715999999999999</v>
      </c>
      <c r="I17" s="21" t="s">
        <v>31</v>
      </c>
      <c r="J17" s="9">
        <v>6.3</v>
      </c>
      <c r="K17" s="9" t="s">
        <v>35</v>
      </c>
      <c r="L17" s="9">
        <v>1.21</v>
      </c>
      <c r="M17" s="9">
        <f>(2*4)*L17</f>
        <v>9.68</v>
      </c>
      <c r="N17" s="9">
        <v>0.245</v>
      </c>
      <c r="O17" s="28">
        <f t="shared" ref="O17" si="0">M17*N17</f>
        <v>2.3715999999999999</v>
      </c>
      <c r="P17" s="21" t="s">
        <v>31</v>
      </c>
      <c r="Q17" s="7">
        <v>6.3</v>
      </c>
      <c r="R17" s="7" t="s">
        <v>35</v>
      </c>
      <c r="S17" s="7">
        <v>1.21</v>
      </c>
      <c r="T17" s="7">
        <f>(2*4)*S17</f>
        <v>9.68</v>
      </c>
      <c r="U17" s="7">
        <v>0.245</v>
      </c>
      <c r="V17" s="23">
        <f t="shared" ref="V17" si="1">T17*U17</f>
        <v>2.3715999999999999</v>
      </c>
    </row>
    <row r="18" spans="2:22" ht="12" customHeight="1" x14ac:dyDescent="0.35">
      <c r="B18" s="21" t="s">
        <v>28</v>
      </c>
      <c r="C18" s="7">
        <v>6.3</v>
      </c>
      <c r="D18" s="7" t="s">
        <v>35</v>
      </c>
      <c r="E18" s="7">
        <v>0.81</v>
      </c>
      <c r="F18" s="7">
        <f>(2*4)*E18</f>
        <v>6.48</v>
      </c>
      <c r="G18" s="7">
        <v>0.245</v>
      </c>
      <c r="H18" s="23">
        <f t="shared" ref="H18:H20" si="2">F18*G18</f>
        <v>1.5876000000000001</v>
      </c>
      <c r="I18" s="21" t="s">
        <v>28</v>
      </c>
      <c r="J18" s="7">
        <v>6.3</v>
      </c>
      <c r="K18" s="7" t="s">
        <v>35</v>
      </c>
      <c r="L18" s="7">
        <v>0.81</v>
      </c>
      <c r="M18" s="7">
        <f>(2*4)*L18</f>
        <v>6.48</v>
      </c>
      <c r="N18" s="7">
        <v>0.245</v>
      </c>
      <c r="O18" s="23">
        <f t="shared" ref="O18" si="3">M18*N18</f>
        <v>1.5876000000000001</v>
      </c>
      <c r="P18" s="21" t="s">
        <v>28</v>
      </c>
      <c r="Q18" s="7">
        <v>6.3</v>
      </c>
      <c r="R18" s="7" t="s">
        <v>35</v>
      </c>
      <c r="S18" s="7">
        <v>0.81</v>
      </c>
      <c r="T18" s="7">
        <f>(2*4)*S18</f>
        <v>6.48</v>
      </c>
      <c r="U18" s="7">
        <v>0.245</v>
      </c>
      <c r="V18" s="23">
        <f t="shared" ref="V18" si="4">T18*U18</f>
        <v>1.5876000000000001</v>
      </c>
    </row>
    <row r="19" spans="2:22" ht="12" customHeight="1" x14ac:dyDescent="0.35">
      <c r="B19" s="21" t="s">
        <v>22</v>
      </c>
      <c r="C19" s="6" t="s">
        <v>5</v>
      </c>
      <c r="D19" s="6" t="s">
        <v>5</v>
      </c>
      <c r="E19" s="6" t="s">
        <v>5</v>
      </c>
      <c r="F19" s="6" t="s">
        <v>5</v>
      </c>
      <c r="G19" s="6" t="s">
        <v>5</v>
      </c>
      <c r="H19" s="24">
        <v>0</v>
      </c>
      <c r="I19" s="21" t="s">
        <v>22</v>
      </c>
      <c r="J19" s="6" t="s">
        <v>5</v>
      </c>
      <c r="K19" s="6" t="s">
        <v>5</v>
      </c>
      <c r="L19" s="6" t="s">
        <v>5</v>
      </c>
      <c r="M19" s="6" t="s">
        <v>5</v>
      </c>
      <c r="N19" s="6" t="s">
        <v>5</v>
      </c>
      <c r="O19" s="24">
        <v>0</v>
      </c>
      <c r="P19" s="21" t="s">
        <v>22</v>
      </c>
      <c r="Q19" s="6" t="s">
        <v>5</v>
      </c>
      <c r="R19" s="6" t="s">
        <v>5</v>
      </c>
      <c r="S19" s="6" t="s">
        <v>5</v>
      </c>
      <c r="T19" s="6" t="s">
        <v>5</v>
      </c>
      <c r="U19" s="6" t="s">
        <v>5</v>
      </c>
      <c r="V19" s="24">
        <v>0</v>
      </c>
    </row>
    <row r="20" spans="2:22" ht="12" customHeight="1" thickBot="1" x14ac:dyDescent="0.4">
      <c r="B20" s="25" t="s">
        <v>34</v>
      </c>
      <c r="C20" s="26">
        <v>8</v>
      </c>
      <c r="D20" s="26" t="s">
        <v>4</v>
      </c>
      <c r="E20" s="26">
        <v>0.5</v>
      </c>
      <c r="F20" s="26">
        <f>4*2*3*E20</f>
        <v>12</v>
      </c>
      <c r="G20" s="26">
        <v>0.39500000000000002</v>
      </c>
      <c r="H20" s="27">
        <f t="shared" si="2"/>
        <v>4.74</v>
      </c>
      <c r="I20" s="25" t="s">
        <v>34</v>
      </c>
      <c r="J20" s="26" t="s">
        <v>5</v>
      </c>
      <c r="K20" s="26" t="s">
        <v>5</v>
      </c>
      <c r="L20" s="26" t="s">
        <v>5</v>
      </c>
      <c r="M20" s="26" t="s">
        <v>5</v>
      </c>
      <c r="N20" s="26" t="s">
        <v>5</v>
      </c>
      <c r="O20" s="27">
        <v>0</v>
      </c>
      <c r="P20" s="25" t="s">
        <v>34</v>
      </c>
      <c r="Q20" s="26">
        <v>8</v>
      </c>
      <c r="R20" s="26" t="s">
        <v>4</v>
      </c>
      <c r="S20" s="26">
        <v>0.5</v>
      </c>
      <c r="T20" s="26">
        <f>4*2*3*S20</f>
        <v>12</v>
      </c>
      <c r="U20" s="26">
        <v>0.39500000000000002</v>
      </c>
      <c r="V20" s="27">
        <f>T20*U20</f>
        <v>4.74</v>
      </c>
    </row>
    <row r="21" spans="2:22" ht="12" customHeight="1" thickBot="1" x14ac:dyDescent="0.4">
      <c r="B21" s="3"/>
      <c r="C21" s="3"/>
      <c r="D21" s="3"/>
      <c r="E21" s="3"/>
      <c r="F21" s="61" t="s">
        <v>17</v>
      </c>
      <c r="G21" s="61"/>
      <c r="H21" s="12">
        <f>SUM(H8:H20)</f>
        <v>54.75968000000001</v>
      </c>
      <c r="I21" s="3"/>
      <c r="J21" s="3"/>
      <c r="K21" s="3"/>
      <c r="L21" s="3"/>
      <c r="M21" s="62" t="s">
        <v>17</v>
      </c>
      <c r="N21" s="62"/>
      <c r="O21" s="13">
        <f>SUM(O8:O20)</f>
        <v>15.1456</v>
      </c>
      <c r="P21" s="3"/>
      <c r="Q21" s="3"/>
      <c r="R21" s="3"/>
      <c r="S21" s="3"/>
      <c r="T21" s="61" t="s">
        <v>17</v>
      </c>
      <c r="U21" s="61"/>
      <c r="V21" s="12">
        <f>SUM(V8:V20)</f>
        <v>31.426000000000002</v>
      </c>
    </row>
    <row r="22" spans="2:22" ht="12" customHeight="1" x14ac:dyDescent="0.35">
      <c r="B22" s="51" t="s">
        <v>13</v>
      </c>
      <c r="C22" s="52"/>
      <c r="D22" s="52"/>
      <c r="E22" s="52"/>
      <c r="F22" s="52"/>
      <c r="G22" s="52"/>
      <c r="H22" s="53"/>
      <c r="I22" s="51" t="s">
        <v>13</v>
      </c>
      <c r="J22" s="52"/>
      <c r="K22" s="52"/>
      <c r="L22" s="52"/>
      <c r="M22" s="52"/>
      <c r="N22" s="52"/>
      <c r="O22" s="53"/>
      <c r="P22" s="51" t="s">
        <v>13</v>
      </c>
      <c r="Q22" s="52"/>
      <c r="R22" s="52"/>
      <c r="S22" s="52"/>
      <c r="T22" s="52"/>
      <c r="U22" s="52"/>
      <c r="V22" s="53"/>
    </row>
    <row r="23" spans="2:22" ht="12" customHeight="1" x14ac:dyDescent="0.35">
      <c r="B23" s="54" t="s">
        <v>7</v>
      </c>
      <c r="C23" s="55" t="s">
        <v>1</v>
      </c>
      <c r="D23" s="55" t="s">
        <v>14</v>
      </c>
      <c r="E23" s="55"/>
      <c r="F23" s="55" t="s">
        <v>16</v>
      </c>
      <c r="G23" s="55" t="s">
        <v>11</v>
      </c>
      <c r="H23" s="56"/>
      <c r="I23" s="54" t="s">
        <v>7</v>
      </c>
      <c r="J23" s="55" t="s">
        <v>1</v>
      </c>
      <c r="K23" s="55" t="s">
        <v>14</v>
      </c>
      <c r="L23" s="55"/>
      <c r="M23" s="55" t="s">
        <v>16</v>
      </c>
      <c r="N23" s="55" t="s">
        <v>11</v>
      </c>
      <c r="O23" s="56"/>
      <c r="P23" s="54" t="s">
        <v>7</v>
      </c>
      <c r="Q23" s="55" t="s">
        <v>1</v>
      </c>
      <c r="R23" s="55" t="s">
        <v>14</v>
      </c>
      <c r="S23" s="55"/>
      <c r="T23" s="55" t="s">
        <v>16</v>
      </c>
      <c r="U23" s="55" t="s">
        <v>11</v>
      </c>
      <c r="V23" s="56"/>
    </row>
    <row r="24" spans="2:22" s="14" customFormat="1" ht="12" customHeight="1" x14ac:dyDescent="0.35">
      <c r="B24" s="54"/>
      <c r="C24" s="55"/>
      <c r="D24" s="5" t="s">
        <v>2</v>
      </c>
      <c r="E24" s="5" t="s">
        <v>15</v>
      </c>
      <c r="F24" s="55"/>
      <c r="G24" s="5" t="s">
        <v>51</v>
      </c>
      <c r="H24" s="20" t="s">
        <v>12</v>
      </c>
      <c r="I24" s="54"/>
      <c r="J24" s="55"/>
      <c r="K24" s="5" t="s">
        <v>2</v>
      </c>
      <c r="L24" s="5" t="s">
        <v>15</v>
      </c>
      <c r="M24" s="55"/>
      <c r="N24" s="5" t="s">
        <v>51</v>
      </c>
      <c r="O24" s="20" t="s">
        <v>12</v>
      </c>
      <c r="P24" s="54"/>
      <c r="Q24" s="55"/>
      <c r="R24" s="5" t="s">
        <v>2</v>
      </c>
      <c r="S24" s="5" t="s">
        <v>15</v>
      </c>
      <c r="T24" s="55"/>
      <c r="U24" s="5" t="s">
        <v>51</v>
      </c>
      <c r="V24" s="20" t="s">
        <v>12</v>
      </c>
    </row>
    <row r="25" spans="2:22" ht="12" customHeight="1" x14ac:dyDescent="0.35">
      <c r="B25" s="33" t="s">
        <v>36</v>
      </c>
      <c r="C25" s="7">
        <v>1</v>
      </c>
      <c r="D25" s="15">
        <v>3.64</v>
      </c>
      <c r="E25" s="7">
        <v>0.92</v>
      </c>
      <c r="F25" s="15">
        <f>D25*E25</f>
        <v>3.3488000000000002</v>
      </c>
      <c r="G25" s="15">
        <v>3</v>
      </c>
      <c r="H25" s="23">
        <f>F25*G25</f>
        <v>10.0464</v>
      </c>
      <c r="I25" s="33" t="s">
        <v>36</v>
      </c>
      <c r="J25" s="7">
        <v>1</v>
      </c>
      <c r="K25" s="15">
        <v>3.64</v>
      </c>
      <c r="L25" s="7">
        <v>0.92</v>
      </c>
      <c r="M25" s="15">
        <f>K25*L25</f>
        <v>3.3488000000000002</v>
      </c>
      <c r="N25" s="15">
        <v>3</v>
      </c>
      <c r="O25" s="23">
        <f>M25*N25</f>
        <v>10.0464</v>
      </c>
      <c r="P25" s="33" t="s">
        <v>36</v>
      </c>
      <c r="Q25" s="7">
        <v>1</v>
      </c>
      <c r="R25" s="15">
        <v>3.64</v>
      </c>
      <c r="S25" s="7">
        <v>0.92</v>
      </c>
      <c r="T25" s="15">
        <f>R25*S25</f>
        <v>3.3488000000000002</v>
      </c>
      <c r="U25" s="15">
        <v>3</v>
      </c>
      <c r="V25" s="23">
        <f>T25*U25</f>
        <v>10.0464</v>
      </c>
    </row>
    <row r="26" spans="2:22" ht="12" customHeight="1" x14ac:dyDescent="0.35">
      <c r="B26" s="33" t="s">
        <v>38</v>
      </c>
      <c r="C26" s="7">
        <v>1</v>
      </c>
      <c r="D26" s="15">
        <v>2.12</v>
      </c>
      <c r="E26" s="7">
        <v>0.92</v>
      </c>
      <c r="F26" s="15">
        <f>D26*E26</f>
        <v>1.9504000000000001</v>
      </c>
      <c r="G26" s="15">
        <v>3</v>
      </c>
      <c r="H26" s="23">
        <f t="shared" ref="H26" si="5">F26*G26</f>
        <v>5.8512000000000004</v>
      </c>
      <c r="I26" s="33" t="s">
        <v>38</v>
      </c>
      <c r="J26" s="7">
        <v>1</v>
      </c>
      <c r="K26" s="15">
        <v>2.12</v>
      </c>
      <c r="L26" s="7">
        <v>0.92</v>
      </c>
      <c r="M26" s="15">
        <f>K26*L26</f>
        <v>1.9504000000000001</v>
      </c>
      <c r="N26" s="15">
        <v>3</v>
      </c>
      <c r="O26" s="23">
        <f t="shared" ref="O26:O27" si="6">M26*N26</f>
        <v>5.8512000000000004</v>
      </c>
      <c r="P26" s="33" t="s">
        <v>38</v>
      </c>
      <c r="Q26" s="7">
        <v>1</v>
      </c>
      <c r="R26" s="15">
        <v>2.12</v>
      </c>
      <c r="S26" s="7">
        <v>0.92</v>
      </c>
      <c r="T26" s="15">
        <f>R26*S26</f>
        <v>1.9504000000000001</v>
      </c>
      <c r="U26" s="15">
        <v>3</v>
      </c>
      <c r="V26" s="23">
        <f t="shared" ref="V26:V27" si="7">T26*U26</f>
        <v>5.8512000000000004</v>
      </c>
    </row>
    <row r="27" spans="2:22" ht="12" customHeight="1" x14ac:dyDescent="0.35">
      <c r="B27" s="33" t="s">
        <v>37</v>
      </c>
      <c r="C27" s="7">
        <v>1</v>
      </c>
      <c r="D27" s="15">
        <v>2.12</v>
      </c>
      <c r="E27" s="7">
        <v>0.92</v>
      </c>
      <c r="F27" s="15">
        <f>D27*E27</f>
        <v>1.9504000000000001</v>
      </c>
      <c r="G27" s="15">
        <v>3</v>
      </c>
      <c r="H27" s="23">
        <f t="shared" ref="H27" si="8">F27*G27</f>
        <v>5.8512000000000004</v>
      </c>
      <c r="I27" s="33" t="s">
        <v>37</v>
      </c>
      <c r="J27" s="7">
        <v>1</v>
      </c>
      <c r="K27" s="15">
        <v>2.12</v>
      </c>
      <c r="L27" s="7">
        <v>0.92</v>
      </c>
      <c r="M27" s="15">
        <f>K27*L27</f>
        <v>1.9504000000000001</v>
      </c>
      <c r="N27" s="15">
        <v>3</v>
      </c>
      <c r="O27" s="23">
        <f t="shared" si="6"/>
        <v>5.8512000000000004</v>
      </c>
      <c r="P27" s="33" t="s">
        <v>37</v>
      </c>
      <c r="Q27" s="7">
        <v>1</v>
      </c>
      <c r="R27" s="15">
        <v>2.12</v>
      </c>
      <c r="S27" s="7">
        <v>0.92</v>
      </c>
      <c r="T27" s="15">
        <f>R27*S27</f>
        <v>1.9504000000000001</v>
      </c>
      <c r="U27" s="15">
        <v>3</v>
      </c>
      <c r="V27" s="23">
        <f t="shared" si="7"/>
        <v>5.8512000000000004</v>
      </c>
    </row>
    <row r="28" spans="2:22" ht="12" customHeight="1" x14ac:dyDescent="0.35">
      <c r="B28" s="33" t="s">
        <v>39</v>
      </c>
      <c r="C28" s="7">
        <v>1</v>
      </c>
      <c r="D28" s="15">
        <v>3.64</v>
      </c>
      <c r="E28" s="7">
        <v>0.92</v>
      </c>
      <c r="F28" s="15">
        <f>D28*E28</f>
        <v>3.3488000000000002</v>
      </c>
      <c r="G28" s="15">
        <v>3</v>
      </c>
      <c r="H28" s="23">
        <f>F28*G28</f>
        <v>10.0464</v>
      </c>
      <c r="I28" s="33" t="s">
        <v>39</v>
      </c>
      <c r="J28" s="7">
        <v>1</v>
      </c>
      <c r="K28" s="15">
        <v>3.64</v>
      </c>
      <c r="L28" s="7">
        <v>0.92</v>
      </c>
      <c r="M28" s="15">
        <f>K28*L28</f>
        <v>3.3488000000000002</v>
      </c>
      <c r="N28" s="15">
        <v>3</v>
      </c>
      <c r="O28" s="23">
        <f>M28*N28</f>
        <v>10.0464</v>
      </c>
      <c r="P28" s="33" t="s">
        <v>39</v>
      </c>
      <c r="Q28" s="7">
        <v>1</v>
      </c>
      <c r="R28" s="15">
        <v>3.64</v>
      </c>
      <c r="S28" s="7">
        <v>0.92</v>
      </c>
      <c r="T28" s="15">
        <f>R28*S28</f>
        <v>3.3488000000000002</v>
      </c>
      <c r="U28" s="15">
        <v>3</v>
      </c>
      <c r="V28" s="23">
        <f>T28*U28</f>
        <v>10.0464</v>
      </c>
    </row>
    <row r="29" spans="2:22" ht="12" customHeight="1" x14ac:dyDescent="0.35">
      <c r="B29" s="33" t="s">
        <v>59</v>
      </c>
      <c r="C29" s="7" t="s">
        <v>40</v>
      </c>
      <c r="D29" s="15">
        <v>3.24</v>
      </c>
      <c r="E29" s="7">
        <v>0.92</v>
      </c>
      <c r="F29" s="15">
        <f>D29*2*E29</f>
        <v>5.9616000000000007</v>
      </c>
      <c r="G29" s="15">
        <v>3</v>
      </c>
      <c r="H29" s="23">
        <f>F29*G29</f>
        <v>17.884800000000002</v>
      </c>
      <c r="I29" s="33" t="s">
        <v>59</v>
      </c>
      <c r="J29" s="7" t="s">
        <v>40</v>
      </c>
      <c r="K29" s="15">
        <v>3.24</v>
      </c>
      <c r="L29" s="7">
        <v>0.92</v>
      </c>
      <c r="M29" s="15">
        <f>K29*2*L29</f>
        <v>5.9616000000000007</v>
      </c>
      <c r="N29" s="15">
        <v>3</v>
      </c>
      <c r="O29" s="23">
        <f>M29*N29</f>
        <v>17.884800000000002</v>
      </c>
      <c r="P29" s="33" t="s">
        <v>59</v>
      </c>
      <c r="Q29" s="7" t="s">
        <v>40</v>
      </c>
      <c r="R29" s="15">
        <v>3.24</v>
      </c>
      <c r="S29" s="7">
        <v>0.92</v>
      </c>
      <c r="T29" s="15">
        <f>R29*2*S29</f>
        <v>5.9616000000000007</v>
      </c>
      <c r="U29" s="15">
        <v>3</v>
      </c>
      <c r="V29" s="23">
        <f>T29*U29</f>
        <v>17.884800000000002</v>
      </c>
    </row>
    <row r="30" spans="2:22" ht="12" customHeight="1" thickBot="1" x14ac:dyDescent="0.4">
      <c r="B30" s="34" t="s">
        <v>61</v>
      </c>
      <c r="C30" s="35" t="s">
        <v>40</v>
      </c>
      <c r="D30" s="36">
        <v>2.12</v>
      </c>
      <c r="E30" s="35">
        <v>0.92</v>
      </c>
      <c r="F30" s="36">
        <f>D30*2*E30</f>
        <v>3.9008000000000003</v>
      </c>
      <c r="G30" s="36">
        <v>3</v>
      </c>
      <c r="H30" s="37">
        <f>F30*G30</f>
        <v>11.702400000000001</v>
      </c>
      <c r="I30" s="34" t="s">
        <v>61</v>
      </c>
      <c r="J30" s="35" t="s">
        <v>40</v>
      </c>
      <c r="K30" s="36">
        <v>2.12</v>
      </c>
      <c r="L30" s="35">
        <v>0.92</v>
      </c>
      <c r="M30" s="36">
        <f>K30*2*L30</f>
        <v>3.9008000000000003</v>
      </c>
      <c r="N30" s="36">
        <v>3</v>
      </c>
      <c r="O30" s="37">
        <f>M30*N30</f>
        <v>11.702400000000001</v>
      </c>
      <c r="P30" s="34" t="s">
        <v>61</v>
      </c>
      <c r="Q30" s="35" t="s">
        <v>40</v>
      </c>
      <c r="R30" s="36">
        <v>2.12</v>
      </c>
      <c r="S30" s="35">
        <v>0.92</v>
      </c>
      <c r="T30" s="36">
        <f>R30*2*S30</f>
        <v>3.9008000000000003</v>
      </c>
      <c r="U30" s="36">
        <v>3</v>
      </c>
      <c r="V30" s="37">
        <f>T30*U30</f>
        <v>11.702400000000001</v>
      </c>
    </row>
    <row r="31" spans="2:22" ht="12" customHeight="1" x14ac:dyDescent="0.35">
      <c r="B31" s="16"/>
      <c r="C31" s="16"/>
      <c r="D31" s="16"/>
      <c r="F31" s="60" t="s">
        <v>18</v>
      </c>
      <c r="G31" s="60"/>
      <c r="H31" s="17">
        <f>SUM(H25:H30)</f>
        <v>61.382400000000004</v>
      </c>
      <c r="I31" s="18"/>
      <c r="J31" s="19"/>
      <c r="K31" s="19"/>
      <c r="L31" s="18"/>
      <c r="M31" s="60" t="s">
        <v>18</v>
      </c>
      <c r="N31" s="60"/>
      <c r="O31" s="17">
        <f>SUM(O25:O30)</f>
        <v>61.382400000000004</v>
      </c>
      <c r="P31" s="18"/>
      <c r="Q31" s="19"/>
      <c r="R31" s="19"/>
      <c r="S31" s="18"/>
      <c r="T31" s="60" t="s">
        <v>18</v>
      </c>
      <c r="U31" s="60"/>
      <c r="V31" s="17">
        <f>SUM(V25:V30)</f>
        <v>61.382400000000004</v>
      </c>
    </row>
    <row r="32" spans="2:22" ht="12" customHeight="1" thickBot="1" x14ac:dyDescent="0.4"/>
    <row r="33" spans="3:22" ht="12" customHeight="1" thickBot="1" x14ac:dyDescent="0.4">
      <c r="C33" s="49" t="s">
        <v>19</v>
      </c>
      <c r="D33" s="50"/>
      <c r="E33" s="50"/>
      <c r="F33" s="50"/>
      <c r="G33" s="50"/>
      <c r="H33" s="38">
        <f>H21+H31</f>
        <v>116.14208000000002</v>
      </c>
      <c r="I33" s="3"/>
      <c r="J33" s="49" t="s">
        <v>19</v>
      </c>
      <c r="K33" s="50"/>
      <c r="L33" s="50"/>
      <c r="M33" s="50"/>
      <c r="N33" s="50"/>
      <c r="O33" s="38">
        <f>O21+O31</f>
        <v>76.528000000000006</v>
      </c>
      <c r="P33" s="3"/>
      <c r="Q33" s="49" t="s">
        <v>19</v>
      </c>
      <c r="R33" s="50"/>
      <c r="S33" s="50"/>
      <c r="T33" s="50"/>
      <c r="U33" s="50"/>
      <c r="V33" s="38">
        <f>V21+V31</f>
        <v>92.808400000000006</v>
      </c>
    </row>
  </sheetData>
  <mergeCells count="52">
    <mergeCell ref="C33:G33"/>
    <mergeCell ref="J33:N33"/>
    <mergeCell ref="Q33:U33"/>
    <mergeCell ref="P23:P24"/>
    <mergeCell ref="Q23:Q24"/>
    <mergeCell ref="R23:S23"/>
    <mergeCell ref="T23:T24"/>
    <mergeCell ref="U23:V23"/>
    <mergeCell ref="I23:I24"/>
    <mergeCell ref="J23:J24"/>
    <mergeCell ref="K23:L23"/>
    <mergeCell ref="M23:M24"/>
    <mergeCell ref="N23:O23"/>
    <mergeCell ref="F31:G31"/>
    <mergeCell ref="M31:N31"/>
    <mergeCell ref="T31:U31"/>
    <mergeCell ref="R6:R7"/>
    <mergeCell ref="S6:T6"/>
    <mergeCell ref="U6:V6"/>
    <mergeCell ref="F21:G21"/>
    <mergeCell ref="M21:N21"/>
    <mergeCell ref="T21:U21"/>
    <mergeCell ref="K6:K7"/>
    <mergeCell ref="L6:M6"/>
    <mergeCell ref="N6:O6"/>
    <mergeCell ref="P6:P7"/>
    <mergeCell ref="Q6:Q7"/>
    <mergeCell ref="G6:H6"/>
    <mergeCell ref="B2:V2"/>
    <mergeCell ref="B3:H3"/>
    <mergeCell ref="I3:O3"/>
    <mergeCell ref="P3:V3"/>
    <mergeCell ref="B6:B7"/>
    <mergeCell ref="C6:C7"/>
    <mergeCell ref="B4:H4"/>
    <mergeCell ref="I4:O4"/>
    <mergeCell ref="P4:V4"/>
    <mergeCell ref="I6:I7"/>
    <mergeCell ref="J6:J7"/>
    <mergeCell ref="B5:H5"/>
    <mergeCell ref="I5:O5"/>
    <mergeCell ref="P5:V5"/>
    <mergeCell ref="D6:D7"/>
    <mergeCell ref="E6:F6"/>
    <mergeCell ref="B22:H22"/>
    <mergeCell ref="I22:O22"/>
    <mergeCell ref="P22:V22"/>
    <mergeCell ref="B23:B24"/>
    <mergeCell ref="C23:C24"/>
    <mergeCell ref="D23:E23"/>
    <mergeCell ref="F23:F24"/>
    <mergeCell ref="G23:H23"/>
  </mergeCells>
  <pageMargins left="0.511811024" right="0.511811024" top="0.78740157499999996" bottom="0.78740157499999996" header="0.31496062000000002" footer="0.31496062000000002"/>
  <pageSetup paperSize="9" scale="74" fitToHeight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topLeftCell="A16" zoomScale="80" zoomScaleNormal="80" workbookViewId="0">
      <selection activeCell="V33" sqref="B2:V33"/>
    </sheetView>
  </sheetViews>
  <sheetFormatPr defaultColWidth="9.08984375" defaultRowHeight="10" x14ac:dyDescent="0.35"/>
  <cols>
    <col min="1" max="1" width="2.1796875" style="1" customWidth="1"/>
    <col min="2" max="22" width="8.6328125" style="1" customWidth="1"/>
    <col min="23" max="16384" width="9.08984375" style="1"/>
  </cols>
  <sheetData>
    <row r="1" spans="2:22" ht="10.5" thickBot="1" x14ac:dyDescent="0.4"/>
    <row r="2" spans="2:22" s="2" customFormat="1" ht="50" customHeight="1" thickBot="1" x14ac:dyDescent="0.4">
      <c r="B2" s="43" t="s">
        <v>52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</row>
    <row r="3" spans="2:22" ht="12" customHeight="1" x14ac:dyDescent="0.35">
      <c r="B3" s="46" t="s">
        <v>43</v>
      </c>
      <c r="C3" s="47"/>
      <c r="D3" s="47"/>
      <c r="E3" s="47"/>
      <c r="F3" s="47"/>
      <c r="G3" s="47"/>
      <c r="H3" s="48"/>
      <c r="I3" s="46" t="s">
        <v>45</v>
      </c>
      <c r="J3" s="47"/>
      <c r="K3" s="47"/>
      <c r="L3" s="47"/>
      <c r="M3" s="47"/>
      <c r="N3" s="47"/>
      <c r="O3" s="48"/>
      <c r="P3" s="46" t="s">
        <v>46</v>
      </c>
      <c r="Q3" s="47"/>
      <c r="R3" s="47"/>
      <c r="S3" s="47"/>
      <c r="T3" s="47"/>
      <c r="U3" s="47"/>
      <c r="V3" s="48"/>
    </row>
    <row r="4" spans="2:22" ht="12" customHeight="1" x14ac:dyDescent="0.35">
      <c r="B4" s="54" t="s">
        <v>44</v>
      </c>
      <c r="C4" s="55"/>
      <c r="D4" s="55"/>
      <c r="E4" s="55"/>
      <c r="F4" s="55"/>
      <c r="G4" s="55"/>
      <c r="H4" s="56"/>
      <c r="I4" s="54" t="s">
        <v>44</v>
      </c>
      <c r="J4" s="55"/>
      <c r="K4" s="55"/>
      <c r="L4" s="55"/>
      <c r="M4" s="55"/>
      <c r="N4" s="55"/>
      <c r="O4" s="56"/>
      <c r="P4" s="54" t="s">
        <v>50</v>
      </c>
      <c r="Q4" s="55"/>
      <c r="R4" s="55"/>
      <c r="S4" s="55"/>
      <c r="T4" s="55"/>
      <c r="U4" s="55"/>
      <c r="V4" s="56"/>
    </row>
    <row r="5" spans="2:22" s="3" customFormat="1" ht="12" customHeight="1" x14ac:dyDescent="0.35">
      <c r="B5" s="57" t="s">
        <v>6</v>
      </c>
      <c r="C5" s="58"/>
      <c r="D5" s="58"/>
      <c r="E5" s="58"/>
      <c r="F5" s="58"/>
      <c r="G5" s="58"/>
      <c r="H5" s="59"/>
      <c r="I5" s="57" t="s">
        <v>6</v>
      </c>
      <c r="J5" s="58"/>
      <c r="K5" s="58"/>
      <c r="L5" s="58"/>
      <c r="M5" s="58"/>
      <c r="N5" s="58"/>
      <c r="O5" s="59"/>
      <c r="P5" s="57" t="s">
        <v>6</v>
      </c>
      <c r="Q5" s="58"/>
      <c r="R5" s="58"/>
      <c r="S5" s="58"/>
      <c r="T5" s="58"/>
      <c r="U5" s="58"/>
      <c r="V5" s="59"/>
    </row>
    <row r="6" spans="2:22" ht="12" customHeight="1" x14ac:dyDescent="0.35">
      <c r="B6" s="54" t="s">
        <v>7</v>
      </c>
      <c r="C6" s="55" t="s">
        <v>0</v>
      </c>
      <c r="D6" s="55" t="s">
        <v>1</v>
      </c>
      <c r="E6" s="55" t="s">
        <v>8</v>
      </c>
      <c r="F6" s="55"/>
      <c r="G6" s="55" t="s">
        <v>11</v>
      </c>
      <c r="H6" s="56"/>
      <c r="I6" s="54" t="s">
        <v>7</v>
      </c>
      <c r="J6" s="55" t="s">
        <v>0</v>
      </c>
      <c r="K6" s="55" t="s">
        <v>1</v>
      </c>
      <c r="L6" s="55" t="s">
        <v>8</v>
      </c>
      <c r="M6" s="55"/>
      <c r="N6" s="55" t="s">
        <v>11</v>
      </c>
      <c r="O6" s="56"/>
      <c r="P6" s="54" t="s">
        <v>7</v>
      </c>
      <c r="Q6" s="55" t="s">
        <v>0</v>
      </c>
      <c r="R6" s="55" t="s">
        <v>1</v>
      </c>
      <c r="S6" s="55" t="s">
        <v>8</v>
      </c>
      <c r="T6" s="55"/>
      <c r="U6" s="55" t="s">
        <v>11</v>
      </c>
      <c r="V6" s="56"/>
    </row>
    <row r="7" spans="2:22" ht="12" customHeight="1" x14ac:dyDescent="0.35">
      <c r="B7" s="54"/>
      <c r="C7" s="55"/>
      <c r="D7" s="55"/>
      <c r="E7" s="4" t="s">
        <v>9</v>
      </c>
      <c r="F7" s="4" t="s">
        <v>10</v>
      </c>
      <c r="G7" s="5" t="s">
        <v>51</v>
      </c>
      <c r="H7" s="20" t="s">
        <v>12</v>
      </c>
      <c r="I7" s="54"/>
      <c r="J7" s="55"/>
      <c r="K7" s="55"/>
      <c r="L7" s="4" t="s">
        <v>9</v>
      </c>
      <c r="M7" s="4" t="s">
        <v>10</v>
      </c>
      <c r="N7" s="5" t="s">
        <v>51</v>
      </c>
      <c r="O7" s="20" t="s">
        <v>12</v>
      </c>
      <c r="P7" s="54"/>
      <c r="Q7" s="55"/>
      <c r="R7" s="55"/>
      <c r="S7" s="4" t="s">
        <v>9</v>
      </c>
      <c r="T7" s="4" t="s">
        <v>10</v>
      </c>
      <c r="U7" s="5" t="s">
        <v>51</v>
      </c>
      <c r="V7" s="20" t="s">
        <v>12</v>
      </c>
    </row>
    <row r="8" spans="2:22" ht="12" customHeight="1" x14ac:dyDescent="0.35">
      <c r="B8" s="21" t="s">
        <v>26</v>
      </c>
      <c r="C8" s="6" t="s">
        <v>5</v>
      </c>
      <c r="D8" s="6" t="s">
        <v>5</v>
      </c>
      <c r="E8" s="6" t="s">
        <v>5</v>
      </c>
      <c r="F8" s="6" t="s">
        <v>5</v>
      </c>
      <c r="G8" s="6" t="s">
        <v>5</v>
      </c>
      <c r="H8" s="22">
        <v>0</v>
      </c>
      <c r="I8" s="21" t="s">
        <v>26</v>
      </c>
      <c r="J8" s="6" t="s">
        <v>5</v>
      </c>
      <c r="K8" s="6" t="s">
        <v>5</v>
      </c>
      <c r="L8" s="6" t="s">
        <v>5</v>
      </c>
      <c r="M8" s="6" t="s">
        <v>5</v>
      </c>
      <c r="N8" s="6" t="s">
        <v>5</v>
      </c>
      <c r="O8" s="22">
        <v>0</v>
      </c>
      <c r="P8" s="21" t="s">
        <v>26</v>
      </c>
      <c r="Q8" s="6">
        <v>6.3</v>
      </c>
      <c r="R8" s="6">
        <v>4</v>
      </c>
      <c r="S8" s="6">
        <v>2.82</v>
      </c>
      <c r="T8" s="6">
        <f>R8*S8</f>
        <v>11.28</v>
      </c>
      <c r="U8" s="6">
        <v>0.245</v>
      </c>
      <c r="V8" s="22">
        <f>T8*U8</f>
        <v>2.7635999999999998</v>
      </c>
    </row>
    <row r="9" spans="2:22" ht="12" customHeight="1" x14ac:dyDescent="0.35">
      <c r="B9" s="21" t="s">
        <v>33</v>
      </c>
      <c r="C9" s="8">
        <v>6.3</v>
      </c>
      <c r="D9" s="7">
        <v>4</v>
      </c>
      <c r="E9" s="7">
        <v>2.62</v>
      </c>
      <c r="F9" s="7">
        <f>D9*E9</f>
        <v>10.48</v>
      </c>
      <c r="G9" s="7">
        <v>0.245</v>
      </c>
      <c r="H9" s="23">
        <f>F9*G9</f>
        <v>2.5676000000000001</v>
      </c>
      <c r="I9" s="21" t="s">
        <v>33</v>
      </c>
      <c r="J9" s="9" t="s">
        <v>5</v>
      </c>
      <c r="K9" s="9" t="s">
        <v>5</v>
      </c>
      <c r="L9" s="9" t="s">
        <v>5</v>
      </c>
      <c r="M9" s="9" t="s">
        <v>5</v>
      </c>
      <c r="N9" s="9" t="s">
        <v>5</v>
      </c>
      <c r="O9" s="28">
        <v>0</v>
      </c>
      <c r="P9" s="21" t="s">
        <v>33</v>
      </c>
      <c r="Q9" s="6" t="s">
        <v>5</v>
      </c>
      <c r="R9" s="6" t="s">
        <v>5</v>
      </c>
      <c r="S9" s="6" t="s">
        <v>5</v>
      </c>
      <c r="T9" s="6" t="s">
        <v>5</v>
      </c>
      <c r="U9" s="6" t="s">
        <v>5</v>
      </c>
      <c r="V9" s="32">
        <v>0</v>
      </c>
    </row>
    <row r="10" spans="2:22" ht="12" customHeight="1" x14ac:dyDescent="0.35">
      <c r="B10" s="21" t="s">
        <v>32</v>
      </c>
      <c r="C10" s="8">
        <v>12.5</v>
      </c>
      <c r="D10" s="7">
        <v>10</v>
      </c>
      <c r="E10" s="7">
        <v>2.86</v>
      </c>
      <c r="F10" s="7">
        <f>D10*E10</f>
        <v>28.599999999999998</v>
      </c>
      <c r="G10" s="7">
        <v>0.96299999999999997</v>
      </c>
      <c r="H10" s="23">
        <f>F10*G10</f>
        <v>27.541799999999999</v>
      </c>
      <c r="I10" s="21" t="s">
        <v>32</v>
      </c>
      <c r="J10" s="10">
        <v>12.5</v>
      </c>
      <c r="K10" s="10">
        <v>5</v>
      </c>
      <c r="L10" s="10">
        <v>2.86</v>
      </c>
      <c r="M10" s="10">
        <f>K10*L10</f>
        <v>14.299999999999999</v>
      </c>
      <c r="N10" s="10">
        <v>0.96299999999999997</v>
      </c>
      <c r="O10" s="29">
        <f>M10*N10</f>
        <v>13.770899999999999</v>
      </c>
      <c r="P10" s="21" t="s">
        <v>32</v>
      </c>
      <c r="Q10" s="11">
        <v>12.5</v>
      </c>
      <c r="R10" s="6">
        <v>6</v>
      </c>
      <c r="S10" s="6">
        <v>3.06</v>
      </c>
      <c r="T10" s="7">
        <f>R10*S10</f>
        <v>18.36</v>
      </c>
      <c r="U10" s="6">
        <v>0.96299999999999997</v>
      </c>
      <c r="V10" s="23">
        <f>T10*U10</f>
        <v>17.680679999999999</v>
      </c>
    </row>
    <row r="11" spans="2:22" ht="12" customHeight="1" x14ac:dyDescent="0.35">
      <c r="B11" s="21" t="s">
        <v>29</v>
      </c>
      <c r="C11" s="8">
        <v>12.5</v>
      </c>
      <c r="D11" s="7">
        <v>6</v>
      </c>
      <c r="E11" s="7">
        <v>2.86</v>
      </c>
      <c r="F11" s="7">
        <f>D11*E11</f>
        <v>17.16</v>
      </c>
      <c r="G11" s="7">
        <v>0.96299999999999997</v>
      </c>
      <c r="H11" s="23">
        <f>F11*G11</f>
        <v>16.525079999999999</v>
      </c>
      <c r="I11" s="21" t="s">
        <v>29</v>
      </c>
      <c r="J11" s="9">
        <v>12.5</v>
      </c>
      <c r="K11" s="9">
        <v>5</v>
      </c>
      <c r="L11" s="9">
        <v>2.86</v>
      </c>
      <c r="M11" s="9">
        <f>K11*L11</f>
        <v>14.299999999999999</v>
      </c>
      <c r="N11" s="9">
        <v>0.96299999999999997</v>
      </c>
      <c r="O11" s="28">
        <f>M11*N11</f>
        <v>13.770899999999999</v>
      </c>
      <c r="P11" s="21" t="s">
        <v>29</v>
      </c>
      <c r="Q11" s="11">
        <v>12.5</v>
      </c>
      <c r="R11" s="9">
        <v>6</v>
      </c>
      <c r="S11" s="7">
        <v>3.06</v>
      </c>
      <c r="T11" s="7">
        <f>R11*S11</f>
        <v>18.36</v>
      </c>
      <c r="U11" s="7">
        <v>0.96299999999999997</v>
      </c>
      <c r="V11" s="23">
        <f>T11*U11</f>
        <v>17.680679999999999</v>
      </c>
    </row>
    <row r="12" spans="2:22" ht="12" customHeight="1" x14ac:dyDescent="0.35">
      <c r="B12" s="21" t="s">
        <v>23</v>
      </c>
      <c r="C12" s="6" t="s">
        <v>5</v>
      </c>
      <c r="D12" s="6" t="s">
        <v>5</v>
      </c>
      <c r="E12" s="6" t="s">
        <v>5</v>
      </c>
      <c r="F12" s="6" t="s">
        <v>5</v>
      </c>
      <c r="G12" s="6" t="s">
        <v>5</v>
      </c>
      <c r="H12" s="24">
        <v>0</v>
      </c>
      <c r="I12" s="21" t="s">
        <v>23</v>
      </c>
      <c r="J12" s="10" t="s">
        <v>5</v>
      </c>
      <c r="K12" s="10" t="s">
        <v>5</v>
      </c>
      <c r="L12" s="10" t="s">
        <v>5</v>
      </c>
      <c r="M12" s="10" t="s">
        <v>5</v>
      </c>
      <c r="N12" s="10" t="s">
        <v>5</v>
      </c>
      <c r="O12" s="30">
        <v>0</v>
      </c>
      <c r="P12" s="21" t="s">
        <v>23</v>
      </c>
      <c r="Q12" s="6">
        <v>6.3</v>
      </c>
      <c r="R12" s="6">
        <v>4</v>
      </c>
      <c r="S12" s="6">
        <v>2.82</v>
      </c>
      <c r="T12" s="6">
        <f t="shared" ref="T12" si="0">R12*S12</f>
        <v>11.28</v>
      </c>
      <c r="U12" s="6">
        <v>0.245</v>
      </c>
      <c r="V12" s="24">
        <f t="shared" ref="V12:V15" si="1">T12*U12</f>
        <v>2.7635999999999998</v>
      </c>
    </row>
    <row r="13" spans="2:22" ht="12" customHeight="1" x14ac:dyDescent="0.35">
      <c r="B13" s="21" t="s">
        <v>24</v>
      </c>
      <c r="C13" s="7">
        <v>12.5</v>
      </c>
      <c r="D13" s="7" t="s">
        <v>35</v>
      </c>
      <c r="E13" s="7">
        <v>2.72</v>
      </c>
      <c r="F13" s="7">
        <f>2*4*E13</f>
        <v>21.76</v>
      </c>
      <c r="G13" s="7">
        <v>0.96299999999999997</v>
      </c>
      <c r="H13" s="23">
        <f>F13*G13</f>
        <v>20.954879999999999</v>
      </c>
      <c r="I13" s="21" t="s">
        <v>24</v>
      </c>
      <c r="J13" s="10">
        <v>6.3</v>
      </c>
      <c r="K13" s="10" t="s">
        <v>35</v>
      </c>
      <c r="L13" s="10">
        <v>2.72</v>
      </c>
      <c r="M13" s="10">
        <f>2*4*L13</f>
        <v>21.76</v>
      </c>
      <c r="N13" s="10">
        <v>0.245</v>
      </c>
      <c r="O13" s="29">
        <f t="shared" ref="O13" si="2">M13*N13</f>
        <v>5.3311999999999999</v>
      </c>
      <c r="P13" s="21" t="s">
        <v>24</v>
      </c>
      <c r="Q13" s="6">
        <v>6.3</v>
      </c>
      <c r="R13" s="6" t="s">
        <v>35</v>
      </c>
      <c r="S13" s="6">
        <v>2.82</v>
      </c>
      <c r="T13" s="6">
        <f>2*4*S13</f>
        <v>22.56</v>
      </c>
      <c r="U13" s="6">
        <v>0.245</v>
      </c>
      <c r="V13" s="32">
        <f t="shared" si="1"/>
        <v>5.5271999999999997</v>
      </c>
    </row>
    <row r="14" spans="2:22" ht="12" customHeight="1" x14ac:dyDescent="0.35">
      <c r="B14" s="21" t="s">
        <v>30</v>
      </c>
      <c r="C14" s="7">
        <v>6.3</v>
      </c>
      <c r="D14" s="7" t="s">
        <v>35</v>
      </c>
      <c r="E14" s="7">
        <v>2.62</v>
      </c>
      <c r="F14" s="6">
        <f>2*4*E14</f>
        <v>20.96</v>
      </c>
      <c r="G14" s="6">
        <v>0.245</v>
      </c>
      <c r="H14" s="22">
        <f>F14*G14</f>
        <v>5.1352000000000002</v>
      </c>
      <c r="I14" s="21" t="s">
        <v>30</v>
      </c>
      <c r="J14" s="10" t="s">
        <v>5</v>
      </c>
      <c r="K14" s="10" t="s">
        <v>5</v>
      </c>
      <c r="L14" s="10" t="s">
        <v>5</v>
      </c>
      <c r="M14" s="10" t="s">
        <v>5</v>
      </c>
      <c r="N14" s="10" t="s">
        <v>5</v>
      </c>
      <c r="O14" s="31">
        <v>0</v>
      </c>
      <c r="P14" s="21" t="s">
        <v>30</v>
      </c>
      <c r="Q14" s="6">
        <v>6.3</v>
      </c>
      <c r="R14" s="6" t="s">
        <v>35</v>
      </c>
      <c r="S14" s="6">
        <v>2.62</v>
      </c>
      <c r="T14" s="6">
        <f>2*4*S14</f>
        <v>20.96</v>
      </c>
      <c r="U14" s="6">
        <v>0.245</v>
      </c>
      <c r="V14" s="22">
        <f>T14*U14</f>
        <v>5.1352000000000002</v>
      </c>
    </row>
    <row r="15" spans="2:22" ht="12" customHeight="1" x14ac:dyDescent="0.35">
      <c r="B15" s="21" t="s">
        <v>25</v>
      </c>
      <c r="C15" s="6">
        <v>6.3</v>
      </c>
      <c r="D15" s="6" t="s">
        <v>42</v>
      </c>
      <c r="E15" s="6">
        <v>1.68</v>
      </c>
      <c r="F15" s="6">
        <f>2*6*E15</f>
        <v>20.16</v>
      </c>
      <c r="G15" s="6">
        <v>0.245</v>
      </c>
      <c r="H15" s="22">
        <f>F15*G15</f>
        <v>4.9391999999999996</v>
      </c>
      <c r="I15" s="21" t="s">
        <v>25</v>
      </c>
      <c r="J15" s="10" t="s">
        <v>5</v>
      </c>
      <c r="K15" s="10" t="s">
        <v>5</v>
      </c>
      <c r="L15" s="10" t="s">
        <v>5</v>
      </c>
      <c r="M15" s="10" t="s">
        <v>5</v>
      </c>
      <c r="N15" s="10" t="s">
        <v>5</v>
      </c>
      <c r="O15" s="31">
        <v>0</v>
      </c>
      <c r="P15" s="21" t="s">
        <v>25</v>
      </c>
      <c r="Q15" s="6">
        <v>6.3</v>
      </c>
      <c r="R15" s="6" t="s">
        <v>35</v>
      </c>
      <c r="S15" s="6">
        <v>1.78</v>
      </c>
      <c r="T15" s="6">
        <f>2*4*S15</f>
        <v>14.24</v>
      </c>
      <c r="U15" s="6">
        <v>0.245</v>
      </c>
      <c r="V15" s="22">
        <f t="shared" si="1"/>
        <v>3.4887999999999999</v>
      </c>
    </row>
    <row r="16" spans="2:22" ht="12" customHeight="1" x14ac:dyDescent="0.35">
      <c r="B16" s="21" t="s">
        <v>27</v>
      </c>
      <c r="C16" s="6">
        <v>12.5</v>
      </c>
      <c r="D16" s="6" t="s">
        <v>41</v>
      </c>
      <c r="E16" s="6">
        <v>1.68</v>
      </c>
      <c r="F16" s="6">
        <f>2*5*E16</f>
        <v>16.8</v>
      </c>
      <c r="G16" s="6">
        <v>0.96299999999999997</v>
      </c>
      <c r="H16" s="22">
        <f>F16*G16</f>
        <v>16.1784</v>
      </c>
      <c r="I16" s="21" t="s">
        <v>27</v>
      </c>
      <c r="J16" s="10" t="s">
        <v>5</v>
      </c>
      <c r="K16" s="10" t="s">
        <v>5</v>
      </c>
      <c r="L16" s="10" t="s">
        <v>5</v>
      </c>
      <c r="M16" s="10" t="s">
        <v>5</v>
      </c>
      <c r="N16" s="10" t="s">
        <v>5</v>
      </c>
      <c r="O16" s="31">
        <v>0</v>
      </c>
      <c r="P16" s="21" t="s">
        <v>27</v>
      </c>
      <c r="Q16" s="6" t="s">
        <v>5</v>
      </c>
      <c r="R16" s="6" t="s">
        <v>5</v>
      </c>
      <c r="S16" s="6" t="s">
        <v>5</v>
      </c>
      <c r="T16" s="6" t="s">
        <v>5</v>
      </c>
      <c r="U16" s="6" t="s">
        <v>5</v>
      </c>
      <c r="V16" s="22">
        <v>0</v>
      </c>
    </row>
    <row r="17" spans="2:22" ht="12" customHeight="1" x14ac:dyDescent="0.35">
      <c r="B17" s="21" t="s">
        <v>31</v>
      </c>
      <c r="C17" s="7">
        <v>6.3</v>
      </c>
      <c r="D17" s="7" t="s">
        <v>35</v>
      </c>
      <c r="E17" s="7">
        <v>1.46</v>
      </c>
      <c r="F17" s="7">
        <f>2*4*E17</f>
        <v>11.68</v>
      </c>
      <c r="G17" s="7">
        <v>0.245</v>
      </c>
      <c r="H17" s="23">
        <f t="shared" ref="H17:H20" si="3">F17*G17</f>
        <v>2.8615999999999997</v>
      </c>
      <c r="I17" s="21" t="s">
        <v>31</v>
      </c>
      <c r="J17" s="9">
        <v>6.3</v>
      </c>
      <c r="K17" s="9" t="s">
        <v>35</v>
      </c>
      <c r="L17" s="9">
        <v>1.46</v>
      </c>
      <c r="M17" s="9">
        <f>2*4*L17</f>
        <v>11.68</v>
      </c>
      <c r="N17" s="9">
        <v>0.245</v>
      </c>
      <c r="O17" s="28">
        <f t="shared" ref="O17" si="4">M17*N17</f>
        <v>2.8615999999999997</v>
      </c>
      <c r="P17" s="21" t="s">
        <v>31</v>
      </c>
      <c r="Q17" s="7">
        <v>6.3</v>
      </c>
      <c r="R17" s="7" t="s">
        <v>35</v>
      </c>
      <c r="S17" s="7">
        <v>1.5</v>
      </c>
      <c r="T17" s="7">
        <f>2*4*S17</f>
        <v>12</v>
      </c>
      <c r="U17" s="7">
        <v>0.245</v>
      </c>
      <c r="V17" s="23">
        <f t="shared" ref="V17" si="5">T17*U17</f>
        <v>2.94</v>
      </c>
    </row>
    <row r="18" spans="2:22" ht="12" customHeight="1" x14ac:dyDescent="0.35">
      <c r="B18" s="21" t="s">
        <v>28</v>
      </c>
      <c r="C18" s="7">
        <v>6.3</v>
      </c>
      <c r="D18" s="7" t="s">
        <v>35</v>
      </c>
      <c r="E18" s="7">
        <v>0.94</v>
      </c>
      <c r="F18" s="7">
        <f>2*4*E18</f>
        <v>7.52</v>
      </c>
      <c r="G18" s="7">
        <v>0.245</v>
      </c>
      <c r="H18" s="23">
        <f>F18*G18</f>
        <v>1.8423999999999998</v>
      </c>
      <c r="I18" s="21" t="s">
        <v>28</v>
      </c>
      <c r="J18" s="7">
        <v>6.3</v>
      </c>
      <c r="K18" s="7" t="s">
        <v>35</v>
      </c>
      <c r="L18" s="7">
        <v>0.94</v>
      </c>
      <c r="M18" s="7">
        <f>2*4*L18</f>
        <v>7.52</v>
      </c>
      <c r="N18" s="7">
        <v>0.245</v>
      </c>
      <c r="O18" s="23">
        <f t="shared" ref="O18" si="6">M18*N18</f>
        <v>1.8423999999999998</v>
      </c>
      <c r="P18" s="21" t="s">
        <v>28</v>
      </c>
      <c r="Q18" s="7">
        <v>6.3</v>
      </c>
      <c r="R18" s="7" t="s">
        <v>35</v>
      </c>
      <c r="S18" s="7">
        <v>0.98</v>
      </c>
      <c r="T18" s="7">
        <f>2*4*S18</f>
        <v>7.84</v>
      </c>
      <c r="U18" s="7">
        <v>0.245</v>
      </c>
      <c r="V18" s="23">
        <f>T18*U18</f>
        <v>1.9207999999999998</v>
      </c>
    </row>
    <row r="19" spans="2:22" ht="12" customHeight="1" x14ac:dyDescent="0.35">
      <c r="B19" s="21" t="s">
        <v>22</v>
      </c>
      <c r="C19" s="6" t="s">
        <v>5</v>
      </c>
      <c r="D19" s="6" t="s">
        <v>5</v>
      </c>
      <c r="E19" s="6" t="s">
        <v>5</v>
      </c>
      <c r="F19" s="6" t="s">
        <v>5</v>
      </c>
      <c r="G19" s="6" t="s">
        <v>5</v>
      </c>
      <c r="H19" s="24">
        <v>0</v>
      </c>
      <c r="I19" s="21" t="s">
        <v>22</v>
      </c>
      <c r="J19" s="6" t="s">
        <v>5</v>
      </c>
      <c r="K19" s="6" t="s">
        <v>5</v>
      </c>
      <c r="L19" s="6" t="s">
        <v>5</v>
      </c>
      <c r="M19" s="6" t="s">
        <v>5</v>
      </c>
      <c r="N19" s="6" t="s">
        <v>5</v>
      </c>
      <c r="O19" s="24">
        <v>0</v>
      </c>
      <c r="P19" s="21" t="s">
        <v>22</v>
      </c>
      <c r="Q19" s="6">
        <v>6.3</v>
      </c>
      <c r="R19" s="6" t="s">
        <v>35</v>
      </c>
      <c r="S19" s="6">
        <v>1.26</v>
      </c>
      <c r="T19" s="6">
        <f>2*4*S19</f>
        <v>10.08</v>
      </c>
      <c r="U19" s="6">
        <v>0.245</v>
      </c>
      <c r="V19" s="24">
        <f>T19*U19</f>
        <v>2.4695999999999998</v>
      </c>
    </row>
    <row r="20" spans="2:22" ht="12" customHeight="1" thickBot="1" x14ac:dyDescent="0.4">
      <c r="B20" s="25" t="s">
        <v>34</v>
      </c>
      <c r="C20" s="26">
        <v>8</v>
      </c>
      <c r="D20" s="26" t="s">
        <v>21</v>
      </c>
      <c r="E20" s="26">
        <v>0.5</v>
      </c>
      <c r="F20" s="26">
        <f>4*5*2*E20</f>
        <v>20</v>
      </c>
      <c r="G20" s="26">
        <v>0.39500000000000002</v>
      </c>
      <c r="H20" s="27">
        <f t="shared" si="3"/>
        <v>7.9</v>
      </c>
      <c r="I20" s="25" t="s">
        <v>34</v>
      </c>
      <c r="J20" s="26" t="s">
        <v>5</v>
      </c>
      <c r="K20" s="26" t="s">
        <v>5</v>
      </c>
      <c r="L20" s="26" t="s">
        <v>5</v>
      </c>
      <c r="M20" s="26" t="s">
        <v>5</v>
      </c>
      <c r="N20" s="26" t="s">
        <v>5</v>
      </c>
      <c r="O20" s="27">
        <v>0</v>
      </c>
      <c r="P20" s="25" t="s">
        <v>34</v>
      </c>
      <c r="Q20" s="26">
        <v>8</v>
      </c>
      <c r="R20" s="26" t="s">
        <v>20</v>
      </c>
      <c r="S20" s="26">
        <v>0.6</v>
      </c>
      <c r="T20" s="26">
        <f>4*4*2*S20</f>
        <v>19.2</v>
      </c>
      <c r="U20" s="26">
        <v>0.39500000000000002</v>
      </c>
      <c r="V20" s="27">
        <f>T20*U20</f>
        <v>7.5839999999999996</v>
      </c>
    </row>
    <row r="21" spans="2:22" ht="12" customHeight="1" thickBot="1" x14ac:dyDescent="0.4">
      <c r="B21" s="3"/>
      <c r="C21" s="3"/>
      <c r="D21" s="3"/>
      <c r="E21" s="3"/>
      <c r="F21" s="61" t="s">
        <v>17</v>
      </c>
      <c r="G21" s="61"/>
      <c r="H21" s="12">
        <f>SUM(H8:H20)</f>
        <v>106.44615999999999</v>
      </c>
      <c r="I21" s="3"/>
      <c r="J21" s="3"/>
      <c r="K21" s="3"/>
      <c r="L21" s="3"/>
      <c r="M21" s="62" t="s">
        <v>17</v>
      </c>
      <c r="N21" s="62"/>
      <c r="O21" s="13">
        <f>SUM(O8:O20)</f>
        <v>37.576999999999998</v>
      </c>
      <c r="P21" s="3"/>
      <c r="Q21" s="3"/>
      <c r="R21" s="3"/>
      <c r="S21" s="3"/>
      <c r="T21" s="61" t="s">
        <v>17</v>
      </c>
      <c r="U21" s="61"/>
      <c r="V21" s="12">
        <f>SUM(V8:V20)</f>
        <v>69.954159999999987</v>
      </c>
    </row>
    <row r="22" spans="2:22" ht="12" customHeight="1" x14ac:dyDescent="0.35">
      <c r="B22" s="51" t="s">
        <v>13</v>
      </c>
      <c r="C22" s="52"/>
      <c r="D22" s="52"/>
      <c r="E22" s="52"/>
      <c r="F22" s="52"/>
      <c r="G22" s="52"/>
      <c r="H22" s="53"/>
      <c r="I22" s="51" t="s">
        <v>13</v>
      </c>
      <c r="J22" s="52"/>
      <c r="K22" s="52"/>
      <c r="L22" s="52"/>
      <c r="M22" s="52"/>
      <c r="N22" s="52"/>
      <c r="O22" s="53"/>
      <c r="P22" s="51" t="s">
        <v>13</v>
      </c>
      <c r="Q22" s="52"/>
      <c r="R22" s="52"/>
      <c r="S22" s="52"/>
      <c r="T22" s="52"/>
      <c r="U22" s="52"/>
      <c r="V22" s="53"/>
    </row>
    <row r="23" spans="2:22" ht="12" customHeight="1" x14ac:dyDescent="0.35">
      <c r="B23" s="54" t="s">
        <v>7</v>
      </c>
      <c r="C23" s="55" t="s">
        <v>1</v>
      </c>
      <c r="D23" s="55" t="s">
        <v>14</v>
      </c>
      <c r="E23" s="55"/>
      <c r="F23" s="55" t="s">
        <v>16</v>
      </c>
      <c r="G23" s="55" t="s">
        <v>11</v>
      </c>
      <c r="H23" s="56"/>
      <c r="I23" s="54" t="s">
        <v>7</v>
      </c>
      <c r="J23" s="55" t="s">
        <v>1</v>
      </c>
      <c r="K23" s="55" t="s">
        <v>14</v>
      </c>
      <c r="L23" s="55"/>
      <c r="M23" s="55" t="s">
        <v>16</v>
      </c>
      <c r="N23" s="55" t="s">
        <v>11</v>
      </c>
      <c r="O23" s="56"/>
      <c r="P23" s="54" t="s">
        <v>7</v>
      </c>
      <c r="Q23" s="55" t="s">
        <v>1</v>
      </c>
      <c r="R23" s="55" t="s">
        <v>14</v>
      </c>
      <c r="S23" s="55"/>
      <c r="T23" s="55" t="s">
        <v>16</v>
      </c>
      <c r="U23" s="55" t="s">
        <v>11</v>
      </c>
      <c r="V23" s="56"/>
    </row>
    <row r="24" spans="2:22" s="14" customFormat="1" ht="12" customHeight="1" x14ac:dyDescent="0.35">
      <c r="B24" s="54"/>
      <c r="C24" s="55"/>
      <c r="D24" s="5" t="s">
        <v>2</v>
      </c>
      <c r="E24" s="5" t="s">
        <v>15</v>
      </c>
      <c r="F24" s="55"/>
      <c r="G24" s="5" t="s">
        <v>51</v>
      </c>
      <c r="H24" s="20" t="s">
        <v>12</v>
      </c>
      <c r="I24" s="54"/>
      <c r="J24" s="55"/>
      <c r="K24" s="5" t="s">
        <v>2</v>
      </c>
      <c r="L24" s="5" t="s">
        <v>15</v>
      </c>
      <c r="M24" s="55"/>
      <c r="N24" s="5" t="s">
        <v>51</v>
      </c>
      <c r="O24" s="20" t="s">
        <v>12</v>
      </c>
      <c r="P24" s="54"/>
      <c r="Q24" s="55"/>
      <c r="R24" s="5" t="s">
        <v>2</v>
      </c>
      <c r="S24" s="5" t="s">
        <v>15</v>
      </c>
      <c r="T24" s="55"/>
      <c r="U24" s="5" t="s">
        <v>51</v>
      </c>
      <c r="V24" s="20" t="s">
        <v>12</v>
      </c>
    </row>
    <row r="25" spans="2:22" ht="12" customHeight="1" x14ac:dyDescent="0.35">
      <c r="B25" s="33" t="s">
        <v>36</v>
      </c>
      <c r="C25" s="7">
        <v>1</v>
      </c>
      <c r="D25" s="15">
        <v>4.4000000000000004</v>
      </c>
      <c r="E25" s="7">
        <v>0.92</v>
      </c>
      <c r="F25" s="15">
        <f>D25*E25</f>
        <v>4.0480000000000009</v>
      </c>
      <c r="G25" s="15">
        <v>3</v>
      </c>
      <c r="H25" s="23">
        <f>F25*G25</f>
        <v>12.144000000000002</v>
      </c>
      <c r="I25" s="33" t="s">
        <v>36</v>
      </c>
      <c r="J25" s="7">
        <v>1</v>
      </c>
      <c r="K25" s="15">
        <v>4.4000000000000004</v>
      </c>
      <c r="L25" s="7">
        <v>0.92</v>
      </c>
      <c r="M25" s="15">
        <f>K25*L25</f>
        <v>4.0480000000000009</v>
      </c>
      <c r="N25" s="15">
        <v>3</v>
      </c>
      <c r="O25" s="23">
        <f>M25*N25</f>
        <v>12.144000000000002</v>
      </c>
      <c r="P25" s="33" t="s">
        <v>36</v>
      </c>
      <c r="Q25" s="7">
        <v>1</v>
      </c>
      <c r="R25" s="15">
        <v>4.5999999999999996</v>
      </c>
      <c r="S25" s="7">
        <v>0.92</v>
      </c>
      <c r="T25" s="15">
        <f>R25*S25</f>
        <v>4.2320000000000002</v>
      </c>
      <c r="U25" s="15">
        <v>3</v>
      </c>
      <c r="V25" s="23">
        <f>T25*U25</f>
        <v>12.696000000000002</v>
      </c>
    </row>
    <row r="26" spans="2:22" ht="12" customHeight="1" x14ac:dyDescent="0.35">
      <c r="B26" s="33" t="s">
        <v>38</v>
      </c>
      <c r="C26" s="7">
        <v>1</v>
      </c>
      <c r="D26" s="15">
        <v>2.62</v>
      </c>
      <c r="E26" s="7">
        <v>0.92</v>
      </c>
      <c r="F26" s="15">
        <f>D26*E26</f>
        <v>2.4104000000000001</v>
      </c>
      <c r="G26" s="15">
        <v>3</v>
      </c>
      <c r="H26" s="23">
        <f>F26*G26</f>
        <v>7.2312000000000003</v>
      </c>
      <c r="I26" s="33" t="s">
        <v>38</v>
      </c>
      <c r="J26" s="7">
        <v>1</v>
      </c>
      <c r="K26" s="15">
        <v>2.62</v>
      </c>
      <c r="L26" s="7">
        <v>0.92</v>
      </c>
      <c r="M26" s="15">
        <f>K26*L26</f>
        <v>2.4104000000000001</v>
      </c>
      <c r="N26" s="15">
        <v>3</v>
      </c>
      <c r="O26" s="23">
        <f>M26*N26</f>
        <v>7.2312000000000003</v>
      </c>
      <c r="P26" s="33" t="s">
        <v>38</v>
      </c>
      <c r="Q26" s="7">
        <v>1</v>
      </c>
      <c r="R26" s="15">
        <v>2.62</v>
      </c>
      <c r="S26" s="7">
        <v>0.92</v>
      </c>
      <c r="T26" s="15">
        <f>R26*S26</f>
        <v>2.4104000000000001</v>
      </c>
      <c r="U26" s="15">
        <v>3</v>
      </c>
      <c r="V26" s="23">
        <f>T26*U26</f>
        <v>7.2312000000000003</v>
      </c>
    </row>
    <row r="27" spans="2:22" ht="12" customHeight="1" x14ac:dyDescent="0.35">
      <c r="B27" s="33" t="s">
        <v>37</v>
      </c>
      <c r="C27" s="7">
        <v>1</v>
      </c>
      <c r="D27" s="15">
        <v>2.62</v>
      </c>
      <c r="E27" s="7">
        <v>0.92</v>
      </c>
      <c r="F27" s="15">
        <f>D27*E27</f>
        <v>2.4104000000000001</v>
      </c>
      <c r="G27" s="15">
        <v>3</v>
      </c>
      <c r="H27" s="23">
        <f>F27*G27</f>
        <v>7.2312000000000003</v>
      </c>
      <c r="I27" s="33" t="s">
        <v>37</v>
      </c>
      <c r="J27" s="7">
        <v>1</v>
      </c>
      <c r="K27" s="15">
        <v>2.62</v>
      </c>
      <c r="L27" s="7">
        <v>0.92</v>
      </c>
      <c r="M27" s="15">
        <f>K27*L27</f>
        <v>2.4104000000000001</v>
      </c>
      <c r="N27" s="15">
        <v>3</v>
      </c>
      <c r="O27" s="23">
        <f>M27*N27</f>
        <v>7.2312000000000003</v>
      </c>
      <c r="P27" s="33" t="s">
        <v>37</v>
      </c>
      <c r="Q27" s="7">
        <v>1</v>
      </c>
      <c r="R27" s="15">
        <v>2.62</v>
      </c>
      <c r="S27" s="7">
        <v>0.92</v>
      </c>
      <c r="T27" s="15">
        <f>R27*S27</f>
        <v>2.4104000000000001</v>
      </c>
      <c r="U27" s="15">
        <v>3</v>
      </c>
      <c r="V27" s="23">
        <f>T27*U27</f>
        <v>7.2312000000000003</v>
      </c>
    </row>
    <row r="28" spans="2:22" ht="12" customHeight="1" x14ac:dyDescent="0.35">
      <c r="B28" s="33" t="s">
        <v>39</v>
      </c>
      <c r="C28" s="7">
        <v>1</v>
      </c>
      <c r="D28" s="15">
        <v>4.4000000000000004</v>
      </c>
      <c r="E28" s="7">
        <v>0.92</v>
      </c>
      <c r="F28" s="15">
        <f>D28*E28</f>
        <v>4.0480000000000009</v>
      </c>
      <c r="G28" s="15">
        <v>3</v>
      </c>
      <c r="H28" s="23">
        <f>F28*G28</f>
        <v>12.144000000000002</v>
      </c>
      <c r="I28" s="33" t="s">
        <v>39</v>
      </c>
      <c r="J28" s="7">
        <v>1</v>
      </c>
      <c r="K28" s="15">
        <v>4.4000000000000004</v>
      </c>
      <c r="L28" s="7">
        <v>0.92</v>
      </c>
      <c r="M28" s="15">
        <f>K28*L28</f>
        <v>4.0480000000000009</v>
      </c>
      <c r="N28" s="15">
        <v>3</v>
      </c>
      <c r="O28" s="23">
        <f>M28*N28</f>
        <v>12.144000000000002</v>
      </c>
      <c r="P28" s="33" t="s">
        <v>39</v>
      </c>
      <c r="Q28" s="7">
        <v>1</v>
      </c>
      <c r="R28" s="15">
        <v>4.5999999999999996</v>
      </c>
      <c r="S28" s="7">
        <v>0.92</v>
      </c>
      <c r="T28" s="15">
        <f>R28*S28</f>
        <v>4.2320000000000002</v>
      </c>
      <c r="U28" s="15">
        <v>3</v>
      </c>
      <c r="V28" s="23">
        <f>T28*U28</f>
        <v>12.696000000000002</v>
      </c>
    </row>
    <row r="29" spans="2:22" ht="12" customHeight="1" x14ac:dyDescent="0.35">
      <c r="B29" s="33" t="s">
        <v>59</v>
      </c>
      <c r="C29" s="7" t="s">
        <v>40</v>
      </c>
      <c r="D29" s="15">
        <v>3.86</v>
      </c>
      <c r="E29" s="7">
        <v>0.92</v>
      </c>
      <c r="F29" s="15">
        <f t="shared" ref="F29:F30" si="7">D29*E29*2</f>
        <v>7.1024000000000003</v>
      </c>
      <c r="G29" s="15">
        <v>3</v>
      </c>
      <c r="H29" s="23">
        <f t="shared" ref="H29:H30" si="8">F29*G29</f>
        <v>21.307200000000002</v>
      </c>
      <c r="I29" s="33" t="s">
        <v>59</v>
      </c>
      <c r="J29" s="7" t="s">
        <v>40</v>
      </c>
      <c r="K29" s="15">
        <v>3.86</v>
      </c>
      <c r="L29" s="7">
        <v>0.92</v>
      </c>
      <c r="M29" s="15">
        <f t="shared" ref="M29:M30" si="9">K29*L29*2</f>
        <v>7.1024000000000003</v>
      </c>
      <c r="N29" s="15">
        <v>3</v>
      </c>
      <c r="O29" s="23">
        <f t="shared" ref="O29:O30" si="10">M29*N29</f>
        <v>21.307200000000002</v>
      </c>
      <c r="P29" s="33" t="s">
        <v>59</v>
      </c>
      <c r="Q29" s="7" t="s">
        <v>40</v>
      </c>
      <c r="R29" s="15">
        <v>4.08</v>
      </c>
      <c r="S29" s="7">
        <v>0.92</v>
      </c>
      <c r="T29" s="15">
        <f t="shared" ref="T29:T30" si="11">R29*S29*2</f>
        <v>7.5072000000000001</v>
      </c>
      <c r="U29" s="15">
        <v>3</v>
      </c>
      <c r="V29" s="23">
        <f t="shared" ref="V29:V30" si="12">T29*U29</f>
        <v>22.521599999999999</v>
      </c>
    </row>
    <row r="30" spans="2:22" ht="12" customHeight="1" thickBot="1" x14ac:dyDescent="0.4">
      <c r="B30" s="34" t="s">
        <v>61</v>
      </c>
      <c r="C30" s="35" t="s">
        <v>40</v>
      </c>
      <c r="D30" s="36">
        <v>2.62</v>
      </c>
      <c r="E30" s="35">
        <v>0.92</v>
      </c>
      <c r="F30" s="36">
        <f t="shared" si="7"/>
        <v>4.8208000000000002</v>
      </c>
      <c r="G30" s="36">
        <v>3</v>
      </c>
      <c r="H30" s="37">
        <f t="shared" si="8"/>
        <v>14.462400000000001</v>
      </c>
      <c r="I30" s="34" t="s">
        <v>61</v>
      </c>
      <c r="J30" s="35" t="s">
        <v>40</v>
      </c>
      <c r="K30" s="36">
        <v>2.62</v>
      </c>
      <c r="L30" s="35">
        <v>0.92</v>
      </c>
      <c r="M30" s="36">
        <f t="shared" si="9"/>
        <v>4.8208000000000002</v>
      </c>
      <c r="N30" s="36">
        <v>3</v>
      </c>
      <c r="O30" s="37">
        <f t="shared" si="10"/>
        <v>14.462400000000001</v>
      </c>
      <c r="P30" s="34" t="s">
        <v>61</v>
      </c>
      <c r="Q30" s="35" t="s">
        <v>40</v>
      </c>
      <c r="R30" s="36">
        <v>2.62</v>
      </c>
      <c r="S30" s="35">
        <v>0.92</v>
      </c>
      <c r="T30" s="36">
        <f t="shared" si="11"/>
        <v>4.8208000000000002</v>
      </c>
      <c r="U30" s="36">
        <v>3</v>
      </c>
      <c r="V30" s="37">
        <f t="shared" si="12"/>
        <v>14.462400000000001</v>
      </c>
    </row>
    <row r="31" spans="2:22" ht="12" customHeight="1" x14ac:dyDescent="0.35">
      <c r="B31" s="16"/>
      <c r="C31" s="16"/>
      <c r="D31" s="16"/>
      <c r="F31" s="60" t="s">
        <v>18</v>
      </c>
      <c r="G31" s="60"/>
      <c r="H31" s="17">
        <f>SUM(H25:H30)</f>
        <v>74.52000000000001</v>
      </c>
      <c r="I31" s="18"/>
      <c r="J31" s="19"/>
      <c r="K31" s="19"/>
      <c r="L31" s="18"/>
      <c r="M31" s="60" t="s">
        <v>18</v>
      </c>
      <c r="N31" s="60"/>
      <c r="O31" s="17">
        <f>SUM(O25:O30)</f>
        <v>74.52000000000001</v>
      </c>
      <c r="P31" s="18"/>
      <c r="Q31" s="19"/>
      <c r="R31" s="19"/>
      <c r="S31" s="18"/>
      <c r="T31" s="60" t="s">
        <v>18</v>
      </c>
      <c r="U31" s="60"/>
      <c r="V31" s="17">
        <f>SUM(V25:V30)</f>
        <v>76.838400000000007</v>
      </c>
    </row>
    <row r="32" spans="2:22" ht="12" customHeight="1" thickBot="1" x14ac:dyDescent="0.4"/>
    <row r="33" spans="3:22" ht="12" customHeight="1" thickBot="1" x14ac:dyDescent="0.4">
      <c r="C33" s="49" t="s">
        <v>19</v>
      </c>
      <c r="D33" s="50"/>
      <c r="E33" s="50"/>
      <c r="F33" s="50"/>
      <c r="G33" s="50"/>
      <c r="H33" s="38">
        <f>H21+H31</f>
        <v>180.96616</v>
      </c>
      <c r="I33" s="3"/>
      <c r="J33" s="49" t="s">
        <v>19</v>
      </c>
      <c r="K33" s="50"/>
      <c r="L33" s="50"/>
      <c r="M33" s="50"/>
      <c r="N33" s="50"/>
      <c r="O33" s="38">
        <f>O21+O31</f>
        <v>112.09700000000001</v>
      </c>
      <c r="P33" s="3"/>
      <c r="Q33" s="49" t="s">
        <v>19</v>
      </c>
      <c r="R33" s="50"/>
      <c r="S33" s="50"/>
      <c r="T33" s="50"/>
      <c r="U33" s="50"/>
      <c r="V33" s="38">
        <f>V21+V31</f>
        <v>146.79255999999998</v>
      </c>
    </row>
  </sheetData>
  <mergeCells count="52">
    <mergeCell ref="B4:H4"/>
    <mergeCell ref="I4:O4"/>
    <mergeCell ref="P4:V4"/>
    <mergeCell ref="B2:V2"/>
    <mergeCell ref="B3:H3"/>
    <mergeCell ref="I3:O3"/>
    <mergeCell ref="P3:V3"/>
    <mergeCell ref="U6:V6"/>
    <mergeCell ref="J6:J7"/>
    <mergeCell ref="K6:K7"/>
    <mergeCell ref="L6:M6"/>
    <mergeCell ref="B5:H5"/>
    <mergeCell ref="I5:O5"/>
    <mergeCell ref="P5:V5"/>
    <mergeCell ref="T23:T24"/>
    <mergeCell ref="U23:V23"/>
    <mergeCell ref="B6:B7"/>
    <mergeCell ref="C6:C7"/>
    <mergeCell ref="D6:D7"/>
    <mergeCell ref="E6:F6"/>
    <mergeCell ref="G6:H6"/>
    <mergeCell ref="I6:I7"/>
    <mergeCell ref="F21:G21"/>
    <mergeCell ref="M21:N21"/>
    <mergeCell ref="T21:U21"/>
    <mergeCell ref="N6:O6"/>
    <mergeCell ref="P6:P7"/>
    <mergeCell ref="Q6:Q7"/>
    <mergeCell ref="R6:R7"/>
    <mergeCell ref="S6:T6"/>
    <mergeCell ref="B22:H22"/>
    <mergeCell ref="I22:O22"/>
    <mergeCell ref="P22:V22"/>
    <mergeCell ref="J23:J24"/>
    <mergeCell ref="K23:L23"/>
    <mergeCell ref="M23:M24"/>
    <mergeCell ref="N23:O23"/>
    <mergeCell ref="P23:P24"/>
    <mergeCell ref="Q23:Q24"/>
    <mergeCell ref="B23:B24"/>
    <mergeCell ref="C23:C24"/>
    <mergeCell ref="D23:E23"/>
    <mergeCell ref="F23:F24"/>
    <mergeCell ref="G23:H23"/>
    <mergeCell ref="I23:I24"/>
    <mergeCell ref="R23:S23"/>
    <mergeCell ref="C33:G33"/>
    <mergeCell ref="J33:N33"/>
    <mergeCell ref="Q33:U33"/>
    <mergeCell ref="F31:G31"/>
    <mergeCell ref="M31:N31"/>
    <mergeCell ref="T31:U31"/>
  </mergeCells>
  <pageMargins left="0.511811024" right="0.511811024" top="0.78740157499999996" bottom="0.78740157499999996" header="0.31496062000000002" footer="0.31496062000000002"/>
  <pageSetup paperSize="9" scale="74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topLeftCell="A7" zoomScale="80" zoomScaleNormal="80" workbookViewId="0">
      <selection activeCell="V33" sqref="B2:V33"/>
    </sheetView>
  </sheetViews>
  <sheetFormatPr defaultColWidth="9.08984375" defaultRowHeight="10" x14ac:dyDescent="0.35"/>
  <cols>
    <col min="1" max="1" width="2.1796875" style="1" customWidth="1"/>
    <col min="2" max="22" width="8.6328125" style="1" customWidth="1"/>
    <col min="23" max="16384" width="9.08984375" style="1"/>
  </cols>
  <sheetData>
    <row r="1" spans="2:22" ht="10.5" thickBot="1" x14ac:dyDescent="0.4"/>
    <row r="2" spans="2:22" s="2" customFormat="1" ht="50" customHeight="1" thickBot="1" x14ac:dyDescent="0.4">
      <c r="B2" s="43" t="s">
        <v>53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</row>
    <row r="3" spans="2:22" ht="12" customHeight="1" x14ac:dyDescent="0.35">
      <c r="B3" s="46" t="s">
        <v>43</v>
      </c>
      <c r="C3" s="47"/>
      <c r="D3" s="47"/>
      <c r="E3" s="47"/>
      <c r="F3" s="47"/>
      <c r="G3" s="47"/>
      <c r="H3" s="48"/>
      <c r="I3" s="46" t="s">
        <v>45</v>
      </c>
      <c r="J3" s="47"/>
      <c r="K3" s="47"/>
      <c r="L3" s="47"/>
      <c r="M3" s="47"/>
      <c r="N3" s="47"/>
      <c r="O3" s="48"/>
      <c r="P3" s="46" t="s">
        <v>46</v>
      </c>
      <c r="Q3" s="47"/>
      <c r="R3" s="47"/>
      <c r="S3" s="47"/>
      <c r="T3" s="47"/>
      <c r="U3" s="47"/>
      <c r="V3" s="48"/>
    </row>
    <row r="4" spans="2:22" ht="12" customHeight="1" x14ac:dyDescent="0.35">
      <c r="B4" s="54" t="s">
        <v>50</v>
      </c>
      <c r="C4" s="55"/>
      <c r="D4" s="55"/>
      <c r="E4" s="55"/>
      <c r="F4" s="55"/>
      <c r="G4" s="55"/>
      <c r="H4" s="56"/>
      <c r="I4" s="54" t="s">
        <v>50</v>
      </c>
      <c r="J4" s="55"/>
      <c r="K4" s="55"/>
      <c r="L4" s="55"/>
      <c r="M4" s="55"/>
      <c r="N4" s="55"/>
      <c r="O4" s="56"/>
      <c r="P4" s="54" t="s">
        <v>50</v>
      </c>
      <c r="Q4" s="55"/>
      <c r="R4" s="55"/>
      <c r="S4" s="55"/>
      <c r="T4" s="55"/>
      <c r="U4" s="55"/>
      <c r="V4" s="56"/>
    </row>
    <row r="5" spans="2:22" s="3" customFormat="1" ht="12" customHeight="1" x14ac:dyDescent="0.35">
      <c r="B5" s="57" t="s">
        <v>6</v>
      </c>
      <c r="C5" s="58"/>
      <c r="D5" s="58"/>
      <c r="E5" s="58"/>
      <c r="F5" s="58"/>
      <c r="G5" s="58"/>
      <c r="H5" s="59"/>
      <c r="I5" s="57" t="s">
        <v>6</v>
      </c>
      <c r="J5" s="58"/>
      <c r="K5" s="58"/>
      <c r="L5" s="58"/>
      <c r="M5" s="58"/>
      <c r="N5" s="58"/>
      <c r="O5" s="59"/>
      <c r="P5" s="57" t="s">
        <v>6</v>
      </c>
      <c r="Q5" s="58"/>
      <c r="R5" s="58"/>
      <c r="S5" s="58"/>
      <c r="T5" s="58"/>
      <c r="U5" s="58"/>
      <c r="V5" s="59"/>
    </row>
    <row r="6" spans="2:22" ht="12" customHeight="1" x14ac:dyDescent="0.35">
      <c r="B6" s="54" t="s">
        <v>7</v>
      </c>
      <c r="C6" s="55" t="s">
        <v>0</v>
      </c>
      <c r="D6" s="55" t="s">
        <v>1</v>
      </c>
      <c r="E6" s="55" t="s">
        <v>8</v>
      </c>
      <c r="F6" s="55"/>
      <c r="G6" s="55" t="s">
        <v>11</v>
      </c>
      <c r="H6" s="56"/>
      <c r="I6" s="54" t="s">
        <v>7</v>
      </c>
      <c r="J6" s="55" t="s">
        <v>0</v>
      </c>
      <c r="K6" s="55" t="s">
        <v>1</v>
      </c>
      <c r="L6" s="55" t="s">
        <v>8</v>
      </c>
      <c r="M6" s="55"/>
      <c r="N6" s="55" t="s">
        <v>11</v>
      </c>
      <c r="O6" s="56"/>
      <c r="P6" s="54" t="s">
        <v>7</v>
      </c>
      <c r="Q6" s="55" t="s">
        <v>0</v>
      </c>
      <c r="R6" s="55" t="s">
        <v>1</v>
      </c>
      <c r="S6" s="55" t="s">
        <v>8</v>
      </c>
      <c r="T6" s="55"/>
      <c r="U6" s="55" t="s">
        <v>11</v>
      </c>
      <c r="V6" s="56"/>
    </row>
    <row r="7" spans="2:22" ht="12" customHeight="1" x14ac:dyDescent="0.35">
      <c r="B7" s="54"/>
      <c r="C7" s="55"/>
      <c r="D7" s="55"/>
      <c r="E7" s="4" t="s">
        <v>9</v>
      </c>
      <c r="F7" s="4" t="s">
        <v>10</v>
      </c>
      <c r="G7" s="5" t="s">
        <v>51</v>
      </c>
      <c r="H7" s="20" t="s">
        <v>12</v>
      </c>
      <c r="I7" s="54"/>
      <c r="J7" s="55"/>
      <c r="K7" s="55"/>
      <c r="L7" s="4" t="s">
        <v>9</v>
      </c>
      <c r="M7" s="4" t="s">
        <v>10</v>
      </c>
      <c r="N7" s="5" t="s">
        <v>51</v>
      </c>
      <c r="O7" s="20" t="s">
        <v>12</v>
      </c>
      <c r="P7" s="54"/>
      <c r="Q7" s="55"/>
      <c r="R7" s="55"/>
      <c r="S7" s="4" t="s">
        <v>9</v>
      </c>
      <c r="T7" s="4" t="s">
        <v>10</v>
      </c>
      <c r="U7" s="5" t="s">
        <v>51</v>
      </c>
      <c r="V7" s="20" t="s">
        <v>12</v>
      </c>
    </row>
    <row r="8" spans="2:22" ht="12" customHeight="1" x14ac:dyDescent="0.35">
      <c r="B8" s="21" t="s">
        <v>26</v>
      </c>
      <c r="C8" s="6">
        <v>6.3</v>
      </c>
      <c r="D8" s="6">
        <v>4</v>
      </c>
      <c r="E8" s="6">
        <v>3.32</v>
      </c>
      <c r="F8" s="6">
        <f>D8*E8</f>
        <v>13.28</v>
      </c>
      <c r="G8" s="6">
        <v>0.245</v>
      </c>
      <c r="H8" s="22">
        <f t="shared" ref="H8:H20" si="0">F8*G8</f>
        <v>3.2535999999999996</v>
      </c>
      <c r="I8" s="21" t="s">
        <v>26</v>
      </c>
      <c r="J8" s="6">
        <v>6.3</v>
      </c>
      <c r="K8" s="6">
        <v>4</v>
      </c>
      <c r="L8" s="6">
        <v>3.32</v>
      </c>
      <c r="M8" s="6">
        <f>K8*L8</f>
        <v>13.28</v>
      </c>
      <c r="N8" s="6">
        <v>0.245</v>
      </c>
      <c r="O8" s="22">
        <f>M8*N8</f>
        <v>3.2535999999999996</v>
      </c>
      <c r="P8" s="21" t="s">
        <v>26</v>
      </c>
      <c r="Q8" s="6">
        <v>6.3</v>
      </c>
      <c r="R8" s="6">
        <v>4</v>
      </c>
      <c r="S8" s="6">
        <v>3.32</v>
      </c>
      <c r="T8" s="6">
        <f>R8*S8</f>
        <v>13.28</v>
      </c>
      <c r="U8" s="6">
        <v>0.245</v>
      </c>
      <c r="V8" s="22">
        <f>T8*U8</f>
        <v>3.2535999999999996</v>
      </c>
    </row>
    <row r="9" spans="2:22" ht="12" customHeight="1" x14ac:dyDescent="0.35">
      <c r="B9" s="21" t="s">
        <v>33</v>
      </c>
      <c r="C9" s="8">
        <v>10</v>
      </c>
      <c r="D9" s="7">
        <v>4</v>
      </c>
      <c r="E9" s="7">
        <v>3.12</v>
      </c>
      <c r="F9" s="7">
        <f>D9*E9</f>
        <v>12.48</v>
      </c>
      <c r="G9" s="7">
        <v>0.61699999999999999</v>
      </c>
      <c r="H9" s="23">
        <f t="shared" si="0"/>
        <v>7.7001600000000003</v>
      </c>
      <c r="I9" s="21" t="s">
        <v>33</v>
      </c>
      <c r="J9" s="9" t="s">
        <v>5</v>
      </c>
      <c r="K9" s="9" t="s">
        <v>5</v>
      </c>
      <c r="L9" s="9" t="s">
        <v>5</v>
      </c>
      <c r="M9" s="9" t="s">
        <v>5</v>
      </c>
      <c r="N9" s="9" t="s">
        <v>5</v>
      </c>
      <c r="O9" s="28">
        <v>0</v>
      </c>
      <c r="P9" s="21" t="s">
        <v>33</v>
      </c>
      <c r="Q9" s="6" t="s">
        <v>5</v>
      </c>
      <c r="R9" s="6" t="s">
        <v>5</v>
      </c>
      <c r="S9" s="6" t="s">
        <v>5</v>
      </c>
      <c r="T9" s="6" t="s">
        <v>5</v>
      </c>
      <c r="U9" s="6" t="s">
        <v>5</v>
      </c>
      <c r="V9" s="32">
        <v>0</v>
      </c>
    </row>
    <row r="10" spans="2:22" ht="12" customHeight="1" x14ac:dyDescent="0.35">
      <c r="B10" s="21" t="s">
        <v>32</v>
      </c>
      <c r="C10" s="8">
        <v>12.5</v>
      </c>
      <c r="D10" s="7">
        <v>8</v>
      </c>
      <c r="E10" s="7">
        <v>3.56</v>
      </c>
      <c r="F10" s="7">
        <f>D10*E10</f>
        <v>28.48</v>
      </c>
      <c r="G10" s="7">
        <v>0.96299999999999997</v>
      </c>
      <c r="H10" s="23">
        <f t="shared" si="0"/>
        <v>27.42624</v>
      </c>
      <c r="I10" s="21" t="s">
        <v>32</v>
      </c>
      <c r="J10" s="10">
        <v>12.5</v>
      </c>
      <c r="K10" s="10">
        <v>6</v>
      </c>
      <c r="L10" s="10">
        <v>3.56</v>
      </c>
      <c r="M10" s="10">
        <f>K10*L10</f>
        <v>21.36</v>
      </c>
      <c r="N10" s="10">
        <v>0.96299999999999997</v>
      </c>
      <c r="O10" s="29">
        <f t="shared" ref="O10:O15" si="1">M10*N10</f>
        <v>20.569679999999998</v>
      </c>
      <c r="P10" s="21" t="s">
        <v>32</v>
      </c>
      <c r="Q10" s="11">
        <v>16</v>
      </c>
      <c r="R10" s="6">
        <v>6</v>
      </c>
      <c r="S10" s="6">
        <v>3.56</v>
      </c>
      <c r="T10" s="7">
        <f>R10*S10</f>
        <v>21.36</v>
      </c>
      <c r="U10" s="6">
        <v>1.5780000000000001</v>
      </c>
      <c r="V10" s="23">
        <f t="shared" ref="V10:V15" si="2">T10*U10</f>
        <v>33.70608</v>
      </c>
    </row>
    <row r="11" spans="2:22" ht="12" customHeight="1" x14ac:dyDescent="0.35">
      <c r="B11" s="21" t="s">
        <v>29</v>
      </c>
      <c r="C11" s="8">
        <v>12.5</v>
      </c>
      <c r="D11" s="7">
        <v>5</v>
      </c>
      <c r="E11" s="7">
        <v>3.56</v>
      </c>
      <c r="F11" s="7">
        <f>D11*E11</f>
        <v>17.8</v>
      </c>
      <c r="G11" s="7">
        <v>0.96299999999999997</v>
      </c>
      <c r="H11" s="23">
        <f t="shared" si="0"/>
        <v>17.141400000000001</v>
      </c>
      <c r="I11" s="21" t="s">
        <v>29</v>
      </c>
      <c r="J11" s="9">
        <v>12.5</v>
      </c>
      <c r="K11" s="9">
        <v>5</v>
      </c>
      <c r="L11" s="9">
        <v>3.56</v>
      </c>
      <c r="M11" s="9">
        <f>K11*L11</f>
        <v>17.8</v>
      </c>
      <c r="N11" s="9">
        <v>0.96299999999999997</v>
      </c>
      <c r="O11" s="28">
        <f t="shared" si="1"/>
        <v>17.141400000000001</v>
      </c>
      <c r="P11" s="21" t="s">
        <v>29</v>
      </c>
      <c r="Q11" s="11">
        <v>16</v>
      </c>
      <c r="R11" s="9">
        <v>6</v>
      </c>
      <c r="S11" s="7">
        <v>3.56</v>
      </c>
      <c r="T11" s="7">
        <f>R11*S11</f>
        <v>21.36</v>
      </c>
      <c r="U11" s="7">
        <v>1.5780000000000001</v>
      </c>
      <c r="V11" s="23">
        <f t="shared" si="2"/>
        <v>33.70608</v>
      </c>
    </row>
    <row r="12" spans="2:22" ht="12" customHeight="1" x14ac:dyDescent="0.35">
      <c r="B12" s="21" t="s">
        <v>23</v>
      </c>
      <c r="C12" s="6">
        <v>6.3</v>
      </c>
      <c r="D12" s="6">
        <v>4</v>
      </c>
      <c r="E12" s="6">
        <v>3.32</v>
      </c>
      <c r="F12" s="6">
        <f>D12*E12</f>
        <v>13.28</v>
      </c>
      <c r="G12" s="6">
        <v>0.245</v>
      </c>
      <c r="H12" s="24">
        <f t="shared" si="0"/>
        <v>3.2535999999999996</v>
      </c>
      <c r="I12" s="21" t="s">
        <v>23</v>
      </c>
      <c r="J12" s="10">
        <v>6.3</v>
      </c>
      <c r="K12" s="10">
        <v>4</v>
      </c>
      <c r="L12" s="10">
        <v>3.32</v>
      </c>
      <c r="M12" s="10">
        <f>K12*L12</f>
        <v>13.28</v>
      </c>
      <c r="N12" s="10">
        <v>0.245</v>
      </c>
      <c r="O12" s="30">
        <f t="shared" si="1"/>
        <v>3.2535999999999996</v>
      </c>
      <c r="P12" s="21" t="s">
        <v>23</v>
      </c>
      <c r="Q12" s="6">
        <v>6.3</v>
      </c>
      <c r="R12" s="6">
        <v>4</v>
      </c>
      <c r="S12" s="6">
        <v>3.32</v>
      </c>
      <c r="T12" s="6">
        <f>R12*S12</f>
        <v>13.28</v>
      </c>
      <c r="U12" s="6">
        <v>0.245</v>
      </c>
      <c r="V12" s="24">
        <f t="shared" si="2"/>
        <v>3.2535999999999996</v>
      </c>
    </row>
    <row r="13" spans="2:22" ht="12" customHeight="1" x14ac:dyDescent="0.35">
      <c r="B13" s="21" t="s">
        <v>24</v>
      </c>
      <c r="C13" s="7">
        <v>10</v>
      </c>
      <c r="D13" s="7" t="s">
        <v>35</v>
      </c>
      <c r="E13" s="7">
        <v>3.32</v>
      </c>
      <c r="F13" s="7">
        <f>2*4*E13</f>
        <v>26.56</v>
      </c>
      <c r="G13" s="7">
        <v>0.61699999999999999</v>
      </c>
      <c r="H13" s="23">
        <f t="shared" si="0"/>
        <v>16.387519999999999</v>
      </c>
      <c r="I13" s="21" t="s">
        <v>24</v>
      </c>
      <c r="J13" s="10">
        <v>6.3</v>
      </c>
      <c r="K13" s="10" t="s">
        <v>35</v>
      </c>
      <c r="L13" s="10">
        <v>3.32</v>
      </c>
      <c r="M13" s="10">
        <f>2*4*L13</f>
        <v>26.56</v>
      </c>
      <c r="N13" s="10">
        <v>0.245</v>
      </c>
      <c r="O13" s="29">
        <f t="shared" si="1"/>
        <v>6.5071999999999992</v>
      </c>
      <c r="P13" s="21" t="s">
        <v>24</v>
      </c>
      <c r="Q13" s="6">
        <v>6.3</v>
      </c>
      <c r="R13" s="6" t="s">
        <v>35</v>
      </c>
      <c r="S13" s="6">
        <v>3.32</v>
      </c>
      <c r="T13" s="6">
        <f>2*4*S13</f>
        <v>26.56</v>
      </c>
      <c r="U13" s="6">
        <v>0.245</v>
      </c>
      <c r="V13" s="32">
        <f t="shared" si="2"/>
        <v>6.5071999999999992</v>
      </c>
    </row>
    <row r="14" spans="2:22" ht="12" customHeight="1" x14ac:dyDescent="0.35">
      <c r="B14" s="21" t="s">
        <v>30</v>
      </c>
      <c r="C14" s="7">
        <v>10</v>
      </c>
      <c r="D14" s="7" t="s">
        <v>35</v>
      </c>
      <c r="E14" s="7">
        <v>3.12</v>
      </c>
      <c r="F14" s="6">
        <f>2*4*E14</f>
        <v>24.96</v>
      </c>
      <c r="G14" s="6">
        <v>0.61699999999999999</v>
      </c>
      <c r="H14" s="22">
        <f t="shared" si="0"/>
        <v>15.400320000000001</v>
      </c>
      <c r="I14" s="21" t="s">
        <v>30</v>
      </c>
      <c r="J14" s="10">
        <v>6.3</v>
      </c>
      <c r="K14" s="10" t="s">
        <v>35</v>
      </c>
      <c r="L14" s="10">
        <v>3.12</v>
      </c>
      <c r="M14" s="10">
        <f>2*4*L14</f>
        <v>24.96</v>
      </c>
      <c r="N14" s="10">
        <v>0.245</v>
      </c>
      <c r="O14" s="31">
        <f t="shared" si="1"/>
        <v>6.1151999999999997</v>
      </c>
      <c r="P14" s="21" t="s">
        <v>30</v>
      </c>
      <c r="Q14" s="6">
        <v>6.3</v>
      </c>
      <c r="R14" s="6" t="s">
        <v>35</v>
      </c>
      <c r="S14" s="6">
        <v>3.12</v>
      </c>
      <c r="T14" s="6">
        <f>2*4*S14</f>
        <v>24.96</v>
      </c>
      <c r="U14" s="6">
        <v>0.245</v>
      </c>
      <c r="V14" s="22">
        <f t="shared" si="2"/>
        <v>6.1151999999999997</v>
      </c>
    </row>
    <row r="15" spans="2:22" ht="12" customHeight="1" x14ac:dyDescent="0.35">
      <c r="B15" s="21" t="s">
        <v>25</v>
      </c>
      <c r="C15" s="6">
        <v>6.3</v>
      </c>
      <c r="D15" s="6" t="s">
        <v>35</v>
      </c>
      <c r="E15" s="6">
        <v>2.02</v>
      </c>
      <c r="F15" s="6">
        <f>2*4*E15</f>
        <v>16.16</v>
      </c>
      <c r="G15" s="6">
        <v>0.245</v>
      </c>
      <c r="H15" s="22">
        <f t="shared" si="0"/>
        <v>3.9592000000000001</v>
      </c>
      <c r="I15" s="21" t="s">
        <v>25</v>
      </c>
      <c r="J15" s="10">
        <v>6.3</v>
      </c>
      <c r="K15" s="10" t="s">
        <v>35</v>
      </c>
      <c r="L15" s="10">
        <v>2.02</v>
      </c>
      <c r="M15" s="10">
        <f>2*4*L15</f>
        <v>16.16</v>
      </c>
      <c r="N15" s="10">
        <v>0.245</v>
      </c>
      <c r="O15" s="31">
        <f t="shared" si="1"/>
        <v>3.9592000000000001</v>
      </c>
      <c r="P15" s="21" t="s">
        <v>25</v>
      </c>
      <c r="Q15" s="6">
        <v>6.3</v>
      </c>
      <c r="R15" s="6" t="s">
        <v>35</v>
      </c>
      <c r="S15" s="6">
        <v>2.02</v>
      </c>
      <c r="T15" s="6">
        <f>2*4*S15</f>
        <v>16.16</v>
      </c>
      <c r="U15" s="6">
        <v>0.245</v>
      </c>
      <c r="V15" s="22">
        <f t="shared" si="2"/>
        <v>3.9592000000000001</v>
      </c>
    </row>
    <row r="16" spans="2:22" ht="12" customHeight="1" x14ac:dyDescent="0.35">
      <c r="B16" s="21" t="s">
        <v>27</v>
      </c>
      <c r="C16" s="6">
        <v>10</v>
      </c>
      <c r="D16" s="6" t="s">
        <v>42</v>
      </c>
      <c r="E16" s="6">
        <v>2.02</v>
      </c>
      <c r="F16" s="6">
        <f>2*6*E16</f>
        <v>24.240000000000002</v>
      </c>
      <c r="G16" s="6">
        <v>0.61699999999999999</v>
      </c>
      <c r="H16" s="22">
        <f t="shared" si="0"/>
        <v>14.956080000000002</v>
      </c>
      <c r="I16" s="21" t="s">
        <v>27</v>
      </c>
      <c r="J16" s="10" t="s">
        <v>5</v>
      </c>
      <c r="K16" s="10" t="s">
        <v>5</v>
      </c>
      <c r="L16" s="10" t="s">
        <v>5</v>
      </c>
      <c r="M16" s="10" t="s">
        <v>5</v>
      </c>
      <c r="N16" s="10" t="s">
        <v>5</v>
      </c>
      <c r="O16" s="31">
        <v>0</v>
      </c>
      <c r="P16" s="21" t="s">
        <v>27</v>
      </c>
      <c r="Q16" s="6" t="s">
        <v>5</v>
      </c>
      <c r="R16" s="6" t="s">
        <v>5</v>
      </c>
      <c r="S16" s="6" t="s">
        <v>5</v>
      </c>
      <c r="T16" s="6" t="s">
        <v>5</v>
      </c>
      <c r="U16" s="6" t="s">
        <v>5</v>
      </c>
      <c r="V16" s="22">
        <v>0</v>
      </c>
    </row>
    <row r="17" spans="2:22" ht="12" customHeight="1" x14ac:dyDescent="0.35">
      <c r="B17" s="21" t="s">
        <v>31</v>
      </c>
      <c r="C17" s="7">
        <v>6.3</v>
      </c>
      <c r="D17" s="7" t="s">
        <v>35</v>
      </c>
      <c r="E17" s="7">
        <v>1.76</v>
      </c>
      <c r="F17" s="7">
        <f>2*4*E17</f>
        <v>14.08</v>
      </c>
      <c r="G17" s="7">
        <v>0.245</v>
      </c>
      <c r="H17" s="23">
        <f t="shared" si="0"/>
        <v>3.4495999999999998</v>
      </c>
      <c r="I17" s="21" t="s">
        <v>31</v>
      </c>
      <c r="J17" s="9">
        <v>6.3</v>
      </c>
      <c r="K17" s="9" t="s">
        <v>35</v>
      </c>
      <c r="L17" s="9">
        <v>1.76</v>
      </c>
      <c r="M17" s="9">
        <f>2*4*L17</f>
        <v>14.08</v>
      </c>
      <c r="N17" s="9">
        <v>0.245</v>
      </c>
      <c r="O17" s="28">
        <f>M17*N17</f>
        <v>3.4495999999999998</v>
      </c>
      <c r="P17" s="21" t="s">
        <v>31</v>
      </c>
      <c r="Q17" s="7">
        <v>6.3</v>
      </c>
      <c r="R17" s="7" t="s">
        <v>35</v>
      </c>
      <c r="S17" s="7">
        <v>1.76</v>
      </c>
      <c r="T17" s="7">
        <f>2*4*S17</f>
        <v>14.08</v>
      </c>
      <c r="U17" s="7">
        <v>0.245</v>
      </c>
      <c r="V17" s="23">
        <f t="shared" ref="V17:V19" si="3">T17*U17</f>
        <v>3.4495999999999998</v>
      </c>
    </row>
    <row r="18" spans="2:22" ht="12" customHeight="1" x14ac:dyDescent="0.35">
      <c r="B18" s="21" t="s">
        <v>28</v>
      </c>
      <c r="C18" s="7">
        <v>6.3</v>
      </c>
      <c r="D18" s="7" t="s">
        <v>35</v>
      </c>
      <c r="E18" s="7">
        <v>1.1000000000000001</v>
      </c>
      <c r="F18" s="7">
        <f>2*4*E18</f>
        <v>8.8000000000000007</v>
      </c>
      <c r="G18" s="7">
        <v>0.245</v>
      </c>
      <c r="H18" s="23">
        <f t="shared" si="0"/>
        <v>2.1560000000000001</v>
      </c>
      <c r="I18" s="21" t="s">
        <v>28</v>
      </c>
      <c r="J18" s="7">
        <v>6.3</v>
      </c>
      <c r="K18" s="7" t="s">
        <v>35</v>
      </c>
      <c r="L18" s="7">
        <v>1.1000000000000001</v>
      </c>
      <c r="M18" s="7">
        <f>2*4*L18</f>
        <v>8.8000000000000007</v>
      </c>
      <c r="N18" s="7">
        <v>0.245</v>
      </c>
      <c r="O18" s="23">
        <f t="shared" ref="O18:O19" si="4">M18*N18</f>
        <v>2.1560000000000001</v>
      </c>
      <c r="P18" s="21" t="s">
        <v>28</v>
      </c>
      <c r="Q18" s="7">
        <v>6.3</v>
      </c>
      <c r="R18" s="7" t="s">
        <v>35</v>
      </c>
      <c r="S18" s="7">
        <v>1.1000000000000001</v>
      </c>
      <c r="T18" s="7">
        <f>2*4*S18</f>
        <v>8.8000000000000007</v>
      </c>
      <c r="U18" s="7">
        <v>0.245</v>
      </c>
      <c r="V18" s="23">
        <f t="shared" si="3"/>
        <v>2.1560000000000001</v>
      </c>
    </row>
    <row r="19" spans="2:22" ht="12" customHeight="1" x14ac:dyDescent="0.35">
      <c r="B19" s="21" t="s">
        <v>22</v>
      </c>
      <c r="C19" s="6">
        <v>6.3</v>
      </c>
      <c r="D19" s="6" t="s">
        <v>35</v>
      </c>
      <c r="E19" s="6">
        <v>1.38</v>
      </c>
      <c r="F19" s="6">
        <f>2*4*E19</f>
        <v>11.04</v>
      </c>
      <c r="G19" s="6">
        <v>0.245</v>
      </c>
      <c r="H19" s="24">
        <f t="shared" si="0"/>
        <v>2.7047999999999996</v>
      </c>
      <c r="I19" s="21" t="s">
        <v>22</v>
      </c>
      <c r="J19" s="6">
        <v>6.3</v>
      </c>
      <c r="K19" s="6" t="s">
        <v>35</v>
      </c>
      <c r="L19" s="6">
        <v>1.38</v>
      </c>
      <c r="M19" s="6">
        <f>2*4*L19</f>
        <v>11.04</v>
      </c>
      <c r="N19" s="6">
        <v>0.245</v>
      </c>
      <c r="O19" s="24">
        <f t="shared" si="4"/>
        <v>2.7047999999999996</v>
      </c>
      <c r="P19" s="21" t="s">
        <v>22</v>
      </c>
      <c r="Q19" s="6">
        <v>6.3</v>
      </c>
      <c r="R19" s="6" t="s">
        <v>35</v>
      </c>
      <c r="S19" s="6">
        <v>1.38</v>
      </c>
      <c r="T19" s="6">
        <f>2*4*S19</f>
        <v>11.04</v>
      </c>
      <c r="U19" s="6">
        <v>0.245</v>
      </c>
      <c r="V19" s="24">
        <f t="shared" si="3"/>
        <v>2.7047999999999996</v>
      </c>
    </row>
    <row r="20" spans="2:22" ht="12" customHeight="1" thickBot="1" x14ac:dyDescent="0.4">
      <c r="B20" s="25" t="s">
        <v>34</v>
      </c>
      <c r="C20" s="26">
        <v>8</v>
      </c>
      <c r="D20" s="26" t="s">
        <v>20</v>
      </c>
      <c r="E20" s="26">
        <v>0.6</v>
      </c>
      <c r="F20" s="26">
        <f>4*4*2*E20</f>
        <v>19.2</v>
      </c>
      <c r="G20" s="26">
        <v>0.39500000000000002</v>
      </c>
      <c r="H20" s="27">
        <f t="shared" si="0"/>
        <v>7.5839999999999996</v>
      </c>
      <c r="I20" s="25" t="s">
        <v>34</v>
      </c>
      <c r="J20" s="26" t="s">
        <v>5</v>
      </c>
      <c r="K20" s="26" t="s">
        <v>5</v>
      </c>
      <c r="L20" s="26" t="s">
        <v>5</v>
      </c>
      <c r="M20" s="26" t="s">
        <v>5</v>
      </c>
      <c r="N20" s="26" t="s">
        <v>5</v>
      </c>
      <c r="O20" s="27">
        <v>0</v>
      </c>
      <c r="P20" s="25" t="s">
        <v>34</v>
      </c>
      <c r="Q20" s="26">
        <v>8</v>
      </c>
      <c r="R20" s="26" t="s">
        <v>21</v>
      </c>
      <c r="S20" s="26">
        <v>0.6</v>
      </c>
      <c r="T20" s="26">
        <f>4*5*2*S20</f>
        <v>24</v>
      </c>
      <c r="U20" s="26">
        <v>0.39500000000000002</v>
      </c>
      <c r="V20" s="27">
        <f>T20*U20</f>
        <v>9.48</v>
      </c>
    </row>
    <row r="21" spans="2:22" ht="12" customHeight="1" thickBot="1" x14ac:dyDescent="0.4">
      <c r="B21" s="3"/>
      <c r="C21" s="3"/>
      <c r="D21" s="3"/>
      <c r="E21" s="3"/>
      <c r="F21" s="61" t="s">
        <v>17</v>
      </c>
      <c r="G21" s="61"/>
      <c r="H21" s="12">
        <f>SUM(H8:H20)</f>
        <v>125.37252000000001</v>
      </c>
      <c r="I21" s="3"/>
      <c r="J21" s="3"/>
      <c r="K21" s="3"/>
      <c r="L21" s="3"/>
      <c r="M21" s="62" t="s">
        <v>17</v>
      </c>
      <c r="N21" s="62"/>
      <c r="O21" s="13">
        <f>SUM(O8:O20)</f>
        <v>69.110280000000017</v>
      </c>
      <c r="P21" s="3"/>
      <c r="Q21" s="3"/>
      <c r="R21" s="3"/>
      <c r="S21" s="3"/>
      <c r="T21" s="61" t="s">
        <v>17</v>
      </c>
      <c r="U21" s="61"/>
      <c r="V21" s="12">
        <f>SUM(V8:V20)</f>
        <v>108.29136000000003</v>
      </c>
    </row>
    <row r="22" spans="2:22" ht="12" customHeight="1" x14ac:dyDescent="0.35">
      <c r="B22" s="51" t="s">
        <v>13</v>
      </c>
      <c r="C22" s="52"/>
      <c r="D22" s="52"/>
      <c r="E22" s="52"/>
      <c r="F22" s="52"/>
      <c r="G22" s="52"/>
      <c r="H22" s="53"/>
      <c r="I22" s="51" t="s">
        <v>13</v>
      </c>
      <c r="J22" s="52"/>
      <c r="K22" s="52"/>
      <c r="L22" s="52"/>
      <c r="M22" s="52"/>
      <c r="N22" s="52"/>
      <c r="O22" s="53"/>
      <c r="P22" s="51" t="s">
        <v>13</v>
      </c>
      <c r="Q22" s="52"/>
      <c r="R22" s="52"/>
      <c r="S22" s="52"/>
      <c r="T22" s="52"/>
      <c r="U22" s="52"/>
      <c r="V22" s="53"/>
    </row>
    <row r="23" spans="2:22" ht="12" customHeight="1" x14ac:dyDescent="0.35">
      <c r="B23" s="54" t="s">
        <v>7</v>
      </c>
      <c r="C23" s="55" t="s">
        <v>1</v>
      </c>
      <c r="D23" s="55" t="s">
        <v>14</v>
      </c>
      <c r="E23" s="55"/>
      <c r="F23" s="55" t="s">
        <v>16</v>
      </c>
      <c r="G23" s="55" t="s">
        <v>11</v>
      </c>
      <c r="H23" s="56"/>
      <c r="I23" s="54" t="s">
        <v>7</v>
      </c>
      <c r="J23" s="55" t="s">
        <v>1</v>
      </c>
      <c r="K23" s="55" t="s">
        <v>14</v>
      </c>
      <c r="L23" s="55"/>
      <c r="M23" s="55" t="s">
        <v>16</v>
      </c>
      <c r="N23" s="55" t="s">
        <v>11</v>
      </c>
      <c r="O23" s="56"/>
      <c r="P23" s="54" t="s">
        <v>7</v>
      </c>
      <c r="Q23" s="55" t="s">
        <v>1</v>
      </c>
      <c r="R23" s="55" t="s">
        <v>14</v>
      </c>
      <c r="S23" s="55"/>
      <c r="T23" s="55" t="s">
        <v>16</v>
      </c>
      <c r="U23" s="55" t="s">
        <v>11</v>
      </c>
      <c r="V23" s="56"/>
    </row>
    <row r="24" spans="2:22" s="14" customFormat="1" ht="12" customHeight="1" x14ac:dyDescent="0.35">
      <c r="B24" s="54"/>
      <c r="C24" s="55"/>
      <c r="D24" s="5" t="s">
        <v>2</v>
      </c>
      <c r="E24" s="5" t="s">
        <v>15</v>
      </c>
      <c r="F24" s="55"/>
      <c r="G24" s="5" t="s">
        <v>51</v>
      </c>
      <c r="H24" s="20" t="s">
        <v>12</v>
      </c>
      <c r="I24" s="54"/>
      <c r="J24" s="55"/>
      <c r="K24" s="5" t="s">
        <v>2</v>
      </c>
      <c r="L24" s="5" t="s">
        <v>15</v>
      </c>
      <c r="M24" s="55"/>
      <c r="N24" s="5" t="s">
        <v>51</v>
      </c>
      <c r="O24" s="20" t="s">
        <v>12</v>
      </c>
      <c r="P24" s="54"/>
      <c r="Q24" s="55"/>
      <c r="R24" s="5" t="s">
        <v>2</v>
      </c>
      <c r="S24" s="5" t="s">
        <v>15</v>
      </c>
      <c r="T24" s="55"/>
      <c r="U24" s="5" t="s">
        <v>51</v>
      </c>
      <c r="V24" s="20" t="s">
        <v>12</v>
      </c>
    </row>
    <row r="25" spans="2:22" ht="12" customHeight="1" x14ac:dyDescent="0.35">
      <c r="B25" s="33" t="s">
        <v>36</v>
      </c>
      <c r="C25" s="7">
        <v>1</v>
      </c>
      <c r="D25" s="15">
        <v>5.34</v>
      </c>
      <c r="E25" s="7">
        <v>0.92</v>
      </c>
      <c r="F25" s="15">
        <f>D25*E25</f>
        <v>4.9127999999999998</v>
      </c>
      <c r="G25" s="15">
        <v>3</v>
      </c>
      <c r="H25" s="23">
        <f>F25*G25</f>
        <v>14.738399999999999</v>
      </c>
      <c r="I25" s="33" t="s">
        <v>36</v>
      </c>
      <c r="J25" s="7">
        <v>1</v>
      </c>
      <c r="K25" s="15">
        <v>5.34</v>
      </c>
      <c r="L25" s="7">
        <v>0.92</v>
      </c>
      <c r="M25" s="15">
        <f>K25*L25</f>
        <v>4.9127999999999998</v>
      </c>
      <c r="N25" s="15">
        <v>3</v>
      </c>
      <c r="O25" s="23">
        <f>M25*N25</f>
        <v>14.738399999999999</v>
      </c>
      <c r="P25" s="33" t="s">
        <v>36</v>
      </c>
      <c r="Q25" s="7">
        <v>1</v>
      </c>
      <c r="R25" s="15">
        <v>5.34</v>
      </c>
      <c r="S25" s="7">
        <v>0.92</v>
      </c>
      <c r="T25" s="15">
        <f>R25*S25</f>
        <v>4.9127999999999998</v>
      </c>
      <c r="U25" s="15">
        <v>3</v>
      </c>
      <c r="V25" s="23">
        <f>T25*U25</f>
        <v>14.738399999999999</v>
      </c>
    </row>
    <row r="26" spans="2:22" ht="12" customHeight="1" x14ac:dyDescent="0.35">
      <c r="B26" s="33" t="s">
        <v>38</v>
      </c>
      <c r="C26" s="7">
        <v>1</v>
      </c>
      <c r="D26" s="15">
        <v>3.12</v>
      </c>
      <c r="E26" s="7">
        <v>0.92</v>
      </c>
      <c r="F26" s="15">
        <f>D26*E26</f>
        <v>2.8704000000000001</v>
      </c>
      <c r="G26" s="15">
        <v>3</v>
      </c>
      <c r="H26" s="23">
        <f>F26*G26</f>
        <v>8.6112000000000002</v>
      </c>
      <c r="I26" s="33" t="s">
        <v>38</v>
      </c>
      <c r="J26" s="7">
        <v>1</v>
      </c>
      <c r="K26" s="15">
        <v>3.12</v>
      </c>
      <c r="L26" s="7">
        <v>0.92</v>
      </c>
      <c r="M26" s="15">
        <f>K26*L26</f>
        <v>2.8704000000000001</v>
      </c>
      <c r="N26" s="15">
        <v>3</v>
      </c>
      <c r="O26" s="23">
        <f>M26*N26</f>
        <v>8.6112000000000002</v>
      </c>
      <c r="P26" s="33" t="s">
        <v>38</v>
      </c>
      <c r="Q26" s="7">
        <v>1</v>
      </c>
      <c r="R26" s="15">
        <v>3.12</v>
      </c>
      <c r="S26" s="7">
        <v>0.92</v>
      </c>
      <c r="T26" s="15">
        <f>R26*S26</f>
        <v>2.8704000000000001</v>
      </c>
      <c r="U26" s="15">
        <v>3</v>
      </c>
      <c r="V26" s="23">
        <f>T26*U26</f>
        <v>8.6112000000000002</v>
      </c>
    </row>
    <row r="27" spans="2:22" ht="12" customHeight="1" x14ac:dyDescent="0.35">
      <c r="B27" s="33" t="s">
        <v>37</v>
      </c>
      <c r="C27" s="7">
        <v>1</v>
      </c>
      <c r="D27" s="15">
        <v>3.12</v>
      </c>
      <c r="E27" s="7">
        <v>0.92</v>
      </c>
      <c r="F27" s="15">
        <f>D27*E27</f>
        <v>2.8704000000000001</v>
      </c>
      <c r="G27" s="15">
        <v>3</v>
      </c>
      <c r="H27" s="23">
        <f>F27*G27</f>
        <v>8.6112000000000002</v>
      </c>
      <c r="I27" s="33" t="s">
        <v>37</v>
      </c>
      <c r="J27" s="7">
        <v>1</v>
      </c>
      <c r="K27" s="15">
        <v>3.12</v>
      </c>
      <c r="L27" s="7">
        <v>0.92</v>
      </c>
      <c r="M27" s="15">
        <f>K27*L27</f>
        <v>2.8704000000000001</v>
      </c>
      <c r="N27" s="15">
        <v>3</v>
      </c>
      <c r="O27" s="23">
        <f>M27*N27</f>
        <v>8.6112000000000002</v>
      </c>
      <c r="P27" s="33" t="s">
        <v>37</v>
      </c>
      <c r="Q27" s="7">
        <v>1</v>
      </c>
      <c r="R27" s="15">
        <v>3.12</v>
      </c>
      <c r="S27" s="7">
        <v>0.92</v>
      </c>
      <c r="T27" s="15">
        <f>R27*S27</f>
        <v>2.8704000000000001</v>
      </c>
      <c r="U27" s="15">
        <v>3</v>
      </c>
      <c r="V27" s="23">
        <f>T27*U27</f>
        <v>8.6112000000000002</v>
      </c>
    </row>
    <row r="28" spans="2:22" ht="12" customHeight="1" x14ac:dyDescent="0.35">
      <c r="B28" s="33" t="s">
        <v>39</v>
      </c>
      <c r="C28" s="7">
        <v>1</v>
      </c>
      <c r="D28" s="15">
        <v>5.34</v>
      </c>
      <c r="E28" s="7">
        <v>0.92</v>
      </c>
      <c r="F28" s="15">
        <f>D28*E28</f>
        <v>4.9127999999999998</v>
      </c>
      <c r="G28" s="15">
        <v>3</v>
      </c>
      <c r="H28" s="23">
        <f>F28*G28</f>
        <v>14.738399999999999</v>
      </c>
      <c r="I28" s="33" t="s">
        <v>39</v>
      </c>
      <c r="J28" s="7">
        <v>1</v>
      </c>
      <c r="K28" s="15">
        <v>5.34</v>
      </c>
      <c r="L28" s="7">
        <v>0.92</v>
      </c>
      <c r="M28" s="15">
        <f>K28*L28</f>
        <v>4.9127999999999998</v>
      </c>
      <c r="N28" s="15">
        <v>3</v>
      </c>
      <c r="O28" s="23">
        <f>M28*N28</f>
        <v>14.738399999999999</v>
      </c>
      <c r="P28" s="33" t="s">
        <v>39</v>
      </c>
      <c r="Q28" s="7">
        <v>1</v>
      </c>
      <c r="R28" s="15">
        <v>5.34</v>
      </c>
      <c r="S28" s="7">
        <v>0.92</v>
      </c>
      <c r="T28" s="15">
        <f>R28*S28</f>
        <v>4.9127999999999998</v>
      </c>
      <c r="U28" s="15">
        <v>3</v>
      </c>
      <c r="V28" s="23">
        <f>T28*U28</f>
        <v>14.738399999999999</v>
      </c>
    </row>
    <row r="29" spans="2:22" ht="12" customHeight="1" x14ac:dyDescent="0.35">
      <c r="B29" s="33" t="s">
        <v>59</v>
      </c>
      <c r="C29" s="7" t="s">
        <v>40</v>
      </c>
      <c r="D29" s="15">
        <v>4.7</v>
      </c>
      <c r="E29" s="7">
        <v>0.92</v>
      </c>
      <c r="F29" s="15">
        <f t="shared" ref="F29:F30" si="5">D29*E29*2</f>
        <v>8.6480000000000015</v>
      </c>
      <c r="G29" s="15">
        <v>3</v>
      </c>
      <c r="H29" s="23">
        <f>F29*G29</f>
        <v>25.944000000000003</v>
      </c>
      <c r="I29" s="33" t="s">
        <v>59</v>
      </c>
      <c r="J29" s="7" t="s">
        <v>40</v>
      </c>
      <c r="K29" s="15">
        <v>4.7</v>
      </c>
      <c r="L29" s="7">
        <v>0.92</v>
      </c>
      <c r="M29" s="15">
        <f t="shared" ref="M29:M30" si="6">K29*L29*2</f>
        <v>8.6480000000000015</v>
      </c>
      <c r="N29" s="15">
        <v>3</v>
      </c>
      <c r="O29" s="23">
        <f>M29*N29</f>
        <v>25.944000000000003</v>
      </c>
      <c r="P29" s="33" t="s">
        <v>59</v>
      </c>
      <c r="Q29" s="7" t="s">
        <v>40</v>
      </c>
      <c r="R29" s="15">
        <v>4.7</v>
      </c>
      <c r="S29" s="7">
        <v>0.92</v>
      </c>
      <c r="T29" s="15">
        <f t="shared" ref="T29:T30" si="7">R29*S29*2</f>
        <v>8.6480000000000015</v>
      </c>
      <c r="U29" s="15">
        <v>3</v>
      </c>
      <c r="V29" s="23">
        <f>T29*U29</f>
        <v>25.944000000000003</v>
      </c>
    </row>
    <row r="30" spans="2:22" ht="12" customHeight="1" thickBot="1" x14ac:dyDescent="0.4">
      <c r="B30" s="34" t="s">
        <v>61</v>
      </c>
      <c r="C30" s="35" t="s">
        <v>40</v>
      </c>
      <c r="D30" s="36">
        <v>3.12</v>
      </c>
      <c r="E30" s="35">
        <v>0.92</v>
      </c>
      <c r="F30" s="36">
        <f t="shared" si="5"/>
        <v>5.7408000000000001</v>
      </c>
      <c r="G30" s="36">
        <v>3</v>
      </c>
      <c r="H30" s="37">
        <f t="shared" ref="H30" si="8">F30*G30</f>
        <v>17.2224</v>
      </c>
      <c r="I30" s="34" t="s">
        <v>61</v>
      </c>
      <c r="J30" s="35" t="s">
        <v>40</v>
      </c>
      <c r="K30" s="36">
        <v>3.12</v>
      </c>
      <c r="L30" s="35">
        <v>0.92</v>
      </c>
      <c r="M30" s="36">
        <f t="shared" si="6"/>
        <v>5.7408000000000001</v>
      </c>
      <c r="N30" s="36">
        <v>3</v>
      </c>
      <c r="O30" s="37">
        <f t="shared" ref="O30" si="9">M30*N30</f>
        <v>17.2224</v>
      </c>
      <c r="P30" s="34" t="s">
        <v>61</v>
      </c>
      <c r="Q30" s="35" t="s">
        <v>40</v>
      </c>
      <c r="R30" s="36">
        <v>3.12</v>
      </c>
      <c r="S30" s="35">
        <v>0.92</v>
      </c>
      <c r="T30" s="36">
        <f t="shared" si="7"/>
        <v>5.7408000000000001</v>
      </c>
      <c r="U30" s="36">
        <v>3</v>
      </c>
      <c r="V30" s="37">
        <f t="shared" ref="V30" si="10">T30*U30</f>
        <v>17.2224</v>
      </c>
    </row>
    <row r="31" spans="2:22" ht="12" customHeight="1" x14ac:dyDescent="0.35">
      <c r="B31" s="16"/>
      <c r="C31" s="16"/>
      <c r="D31" s="16"/>
      <c r="F31" s="60" t="s">
        <v>18</v>
      </c>
      <c r="G31" s="60"/>
      <c r="H31" s="17">
        <f>SUM(H25:H30)</f>
        <v>89.865600000000001</v>
      </c>
      <c r="I31" s="18"/>
      <c r="J31" s="19"/>
      <c r="K31" s="19"/>
      <c r="L31" s="18"/>
      <c r="M31" s="60" t="s">
        <v>18</v>
      </c>
      <c r="N31" s="60"/>
      <c r="O31" s="17">
        <f>SUM(O25:O30)</f>
        <v>89.865600000000001</v>
      </c>
      <c r="P31" s="18"/>
      <c r="Q31" s="19"/>
      <c r="R31" s="19"/>
      <c r="S31" s="18"/>
      <c r="T31" s="60" t="s">
        <v>18</v>
      </c>
      <c r="U31" s="60"/>
      <c r="V31" s="17">
        <f>SUM(V25:V30)</f>
        <v>89.865600000000001</v>
      </c>
    </row>
    <row r="32" spans="2:22" ht="12" customHeight="1" thickBot="1" x14ac:dyDescent="0.4"/>
    <row r="33" spans="3:22" ht="12" customHeight="1" thickBot="1" x14ac:dyDescent="0.4">
      <c r="C33" s="49" t="s">
        <v>19</v>
      </c>
      <c r="D33" s="50"/>
      <c r="E33" s="50"/>
      <c r="F33" s="50"/>
      <c r="G33" s="50"/>
      <c r="H33" s="38">
        <f>H21+H31</f>
        <v>215.23812000000001</v>
      </c>
      <c r="I33" s="3"/>
      <c r="J33" s="49" t="s">
        <v>19</v>
      </c>
      <c r="K33" s="50"/>
      <c r="L33" s="50"/>
      <c r="M33" s="50"/>
      <c r="N33" s="50"/>
      <c r="O33" s="38">
        <f>O21+O31</f>
        <v>158.97588000000002</v>
      </c>
      <c r="P33" s="3"/>
      <c r="Q33" s="49" t="s">
        <v>19</v>
      </c>
      <c r="R33" s="50"/>
      <c r="S33" s="50"/>
      <c r="T33" s="50"/>
      <c r="U33" s="50"/>
      <c r="V33" s="38">
        <f>V21+V31</f>
        <v>198.15696000000003</v>
      </c>
    </row>
  </sheetData>
  <mergeCells count="52">
    <mergeCell ref="N23:O23"/>
    <mergeCell ref="T23:T24"/>
    <mergeCell ref="C33:G33"/>
    <mergeCell ref="J33:N33"/>
    <mergeCell ref="Q33:U33"/>
    <mergeCell ref="Q23:Q24"/>
    <mergeCell ref="F31:G31"/>
    <mergeCell ref="M31:N31"/>
    <mergeCell ref="T31:U31"/>
    <mergeCell ref="B23:B24"/>
    <mergeCell ref="C23:C24"/>
    <mergeCell ref="D23:E23"/>
    <mergeCell ref="F23:F24"/>
    <mergeCell ref="G23:H23"/>
    <mergeCell ref="P4:V4"/>
    <mergeCell ref="U6:V6"/>
    <mergeCell ref="P23:P24"/>
    <mergeCell ref="F21:G21"/>
    <mergeCell ref="M21:N21"/>
    <mergeCell ref="T21:U21"/>
    <mergeCell ref="R6:R7"/>
    <mergeCell ref="R23:S23"/>
    <mergeCell ref="I23:I24"/>
    <mergeCell ref="B22:H22"/>
    <mergeCell ref="I22:O22"/>
    <mergeCell ref="P22:V22"/>
    <mergeCell ref="U23:V23"/>
    <mergeCell ref="J23:J24"/>
    <mergeCell ref="K23:L23"/>
    <mergeCell ref="M23:M24"/>
    <mergeCell ref="P6:P7"/>
    <mergeCell ref="Q6:Q7"/>
    <mergeCell ref="B2:V2"/>
    <mergeCell ref="B3:H3"/>
    <mergeCell ref="I3:O3"/>
    <mergeCell ref="P3:V3"/>
    <mergeCell ref="B6:B7"/>
    <mergeCell ref="C6:C7"/>
    <mergeCell ref="D6:D7"/>
    <mergeCell ref="E6:F6"/>
    <mergeCell ref="G6:H6"/>
    <mergeCell ref="I6:I7"/>
    <mergeCell ref="B5:H5"/>
    <mergeCell ref="I5:O5"/>
    <mergeCell ref="P5:V5"/>
    <mergeCell ref="S6:T6"/>
    <mergeCell ref="B4:H4"/>
    <mergeCell ref="I4:O4"/>
    <mergeCell ref="J6:J7"/>
    <mergeCell ref="K6:K7"/>
    <mergeCell ref="L6:M6"/>
    <mergeCell ref="N6:O6"/>
  </mergeCells>
  <pageMargins left="0.511811024" right="0.511811024" top="0.78740157499999996" bottom="0.78740157499999996" header="0.31496062000000002" footer="0.31496062000000002"/>
  <pageSetup paperSize="9" scale="74" fitToHeight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tabSelected="1" zoomScale="80" zoomScaleNormal="80" workbookViewId="0">
      <selection activeCell="V37" sqref="V37"/>
    </sheetView>
  </sheetViews>
  <sheetFormatPr defaultColWidth="9.08984375" defaultRowHeight="10" x14ac:dyDescent="0.35"/>
  <cols>
    <col min="1" max="1" width="2.1796875" style="1" customWidth="1"/>
    <col min="2" max="22" width="8.6328125" style="1" customWidth="1"/>
    <col min="23" max="16384" width="9.08984375" style="1"/>
  </cols>
  <sheetData>
    <row r="1" spans="2:22" ht="10.5" thickBot="1" x14ac:dyDescent="0.4"/>
    <row r="2" spans="2:22" s="2" customFormat="1" ht="50" customHeight="1" thickBot="1" x14ac:dyDescent="0.4">
      <c r="B2" s="43" t="s">
        <v>54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</row>
    <row r="3" spans="2:22" ht="12" customHeight="1" x14ac:dyDescent="0.35">
      <c r="B3" s="46" t="s">
        <v>47</v>
      </c>
      <c r="C3" s="47"/>
      <c r="D3" s="47"/>
      <c r="E3" s="47"/>
      <c r="F3" s="47"/>
      <c r="G3" s="47"/>
      <c r="H3" s="48"/>
      <c r="I3" s="46" t="s">
        <v>45</v>
      </c>
      <c r="J3" s="47"/>
      <c r="K3" s="47"/>
      <c r="L3" s="47"/>
      <c r="M3" s="47"/>
      <c r="N3" s="47"/>
      <c r="O3" s="48"/>
      <c r="P3" s="46" t="s">
        <v>46</v>
      </c>
      <c r="Q3" s="47"/>
      <c r="R3" s="47"/>
      <c r="S3" s="47"/>
      <c r="T3" s="47"/>
      <c r="U3" s="47"/>
      <c r="V3" s="48"/>
    </row>
    <row r="4" spans="2:22" ht="12" customHeight="1" x14ac:dyDescent="0.35">
      <c r="B4" s="54" t="s">
        <v>55</v>
      </c>
      <c r="C4" s="55"/>
      <c r="D4" s="55"/>
      <c r="E4" s="55"/>
      <c r="F4" s="55"/>
      <c r="G4" s="55"/>
      <c r="H4" s="56"/>
      <c r="I4" s="54" t="s">
        <v>55</v>
      </c>
      <c r="J4" s="55"/>
      <c r="K4" s="55"/>
      <c r="L4" s="55"/>
      <c r="M4" s="55"/>
      <c r="N4" s="55"/>
      <c r="O4" s="56"/>
      <c r="P4" s="54" t="s">
        <v>56</v>
      </c>
      <c r="Q4" s="55"/>
      <c r="R4" s="55"/>
      <c r="S4" s="55"/>
      <c r="T4" s="55"/>
      <c r="U4" s="55"/>
      <c r="V4" s="56"/>
    </row>
    <row r="5" spans="2:22" s="3" customFormat="1" ht="12" customHeight="1" x14ac:dyDescent="0.35">
      <c r="B5" s="57" t="s">
        <v>6</v>
      </c>
      <c r="C5" s="58"/>
      <c r="D5" s="58"/>
      <c r="E5" s="58"/>
      <c r="F5" s="58"/>
      <c r="G5" s="58"/>
      <c r="H5" s="59"/>
      <c r="I5" s="57" t="s">
        <v>6</v>
      </c>
      <c r="J5" s="58"/>
      <c r="K5" s="58"/>
      <c r="L5" s="58"/>
      <c r="M5" s="58"/>
      <c r="N5" s="58"/>
      <c r="O5" s="59"/>
      <c r="P5" s="57" t="s">
        <v>6</v>
      </c>
      <c r="Q5" s="58"/>
      <c r="R5" s="58"/>
      <c r="S5" s="58"/>
      <c r="T5" s="58"/>
      <c r="U5" s="58"/>
      <c r="V5" s="59"/>
    </row>
    <row r="6" spans="2:22" ht="12" customHeight="1" x14ac:dyDescent="0.35">
      <c r="B6" s="54" t="s">
        <v>7</v>
      </c>
      <c r="C6" s="55" t="s">
        <v>0</v>
      </c>
      <c r="D6" s="55" t="s">
        <v>1</v>
      </c>
      <c r="E6" s="55" t="s">
        <v>8</v>
      </c>
      <c r="F6" s="55"/>
      <c r="G6" s="55" t="s">
        <v>11</v>
      </c>
      <c r="H6" s="56"/>
      <c r="I6" s="54" t="s">
        <v>7</v>
      </c>
      <c r="J6" s="55" t="s">
        <v>0</v>
      </c>
      <c r="K6" s="55" t="s">
        <v>1</v>
      </c>
      <c r="L6" s="55" t="s">
        <v>8</v>
      </c>
      <c r="M6" s="55"/>
      <c r="N6" s="55" t="s">
        <v>11</v>
      </c>
      <c r="O6" s="56"/>
      <c r="P6" s="54" t="s">
        <v>7</v>
      </c>
      <c r="Q6" s="55" t="s">
        <v>0</v>
      </c>
      <c r="R6" s="55" t="s">
        <v>1</v>
      </c>
      <c r="S6" s="55" t="s">
        <v>8</v>
      </c>
      <c r="T6" s="55"/>
      <c r="U6" s="55" t="s">
        <v>11</v>
      </c>
      <c r="V6" s="56"/>
    </row>
    <row r="7" spans="2:22" ht="12" customHeight="1" x14ac:dyDescent="0.35">
      <c r="B7" s="54"/>
      <c r="C7" s="55"/>
      <c r="D7" s="55"/>
      <c r="E7" s="39" t="s">
        <v>9</v>
      </c>
      <c r="F7" s="39" t="s">
        <v>10</v>
      </c>
      <c r="G7" s="5" t="s">
        <v>51</v>
      </c>
      <c r="H7" s="20" t="s">
        <v>12</v>
      </c>
      <c r="I7" s="54"/>
      <c r="J7" s="55"/>
      <c r="K7" s="55"/>
      <c r="L7" s="39" t="s">
        <v>9</v>
      </c>
      <c r="M7" s="39" t="s">
        <v>10</v>
      </c>
      <c r="N7" s="5" t="s">
        <v>51</v>
      </c>
      <c r="O7" s="20" t="s">
        <v>12</v>
      </c>
      <c r="P7" s="54"/>
      <c r="Q7" s="55"/>
      <c r="R7" s="55"/>
      <c r="S7" s="39" t="s">
        <v>9</v>
      </c>
      <c r="T7" s="39" t="s">
        <v>10</v>
      </c>
      <c r="U7" s="5" t="s">
        <v>51</v>
      </c>
      <c r="V7" s="20" t="s">
        <v>12</v>
      </c>
    </row>
    <row r="8" spans="2:22" ht="12" customHeight="1" x14ac:dyDescent="0.35">
      <c r="B8" s="21" t="s">
        <v>26</v>
      </c>
      <c r="C8" s="11">
        <v>6.3</v>
      </c>
      <c r="D8" s="6">
        <v>4</v>
      </c>
      <c r="E8" s="40">
        <v>3.92</v>
      </c>
      <c r="F8" s="40">
        <f>D8*E8</f>
        <v>15.68</v>
      </c>
      <c r="G8" s="6">
        <v>0.245</v>
      </c>
      <c r="H8" s="22">
        <f t="shared" ref="H8:H20" si="0">F8*G8</f>
        <v>3.8415999999999997</v>
      </c>
      <c r="I8" s="21" t="s">
        <v>26</v>
      </c>
      <c r="J8" s="11">
        <v>6.3</v>
      </c>
      <c r="K8" s="6">
        <v>4</v>
      </c>
      <c r="L8" s="40">
        <v>3.92</v>
      </c>
      <c r="M8" s="40">
        <f>K8*L8</f>
        <v>15.68</v>
      </c>
      <c r="N8" s="6">
        <v>0.245</v>
      </c>
      <c r="O8" s="22">
        <f t="shared" ref="O8:O19" si="1">M8*N8</f>
        <v>3.8415999999999997</v>
      </c>
      <c r="P8" s="21" t="s">
        <v>26</v>
      </c>
      <c r="Q8" s="11">
        <v>10</v>
      </c>
      <c r="R8" s="6">
        <v>4</v>
      </c>
      <c r="S8" s="40">
        <v>4.0199999999999996</v>
      </c>
      <c r="T8" s="40">
        <f>R8*S8</f>
        <v>16.079999999999998</v>
      </c>
      <c r="U8" s="6">
        <v>0.61699999999999999</v>
      </c>
      <c r="V8" s="22">
        <f t="shared" ref="V8:V19" si="2">T8*U8</f>
        <v>9.9213599999999982</v>
      </c>
    </row>
    <row r="9" spans="2:22" ht="12" customHeight="1" x14ac:dyDescent="0.35">
      <c r="B9" s="21" t="s">
        <v>33</v>
      </c>
      <c r="C9" s="8">
        <v>6.3</v>
      </c>
      <c r="D9" s="7">
        <v>8</v>
      </c>
      <c r="E9" s="15">
        <v>4.26</v>
      </c>
      <c r="F9" s="15">
        <f>D9*E9</f>
        <v>34.08</v>
      </c>
      <c r="G9" s="7">
        <v>0.245</v>
      </c>
      <c r="H9" s="23">
        <f t="shared" si="0"/>
        <v>8.3495999999999988</v>
      </c>
      <c r="I9" s="21" t="s">
        <v>33</v>
      </c>
      <c r="J9" s="8">
        <v>6.3</v>
      </c>
      <c r="K9" s="7">
        <v>6</v>
      </c>
      <c r="L9" s="15">
        <v>4.26</v>
      </c>
      <c r="M9" s="15">
        <f>K9*L9</f>
        <v>25.56</v>
      </c>
      <c r="N9" s="7">
        <v>0.245</v>
      </c>
      <c r="O9" s="23">
        <f t="shared" si="1"/>
        <v>6.2622</v>
      </c>
      <c r="P9" s="21" t="s">
        <v>33</v>
      </c>
      <c r="Q9" s="8">
        <v>6.3</v>
      </c>
      <c r="R9" s="7">
        <v>9</v>
      </c>
      <c r="S9" s="15">
        <v>4.46</v>
      </c>
      <c r="T9" s="15">
        <f>R9*S9</f>
        <v>40.14</v>
      </c>
      <c r="U9" s="7">
        <v>0.245</v>
      </c>
      <c r="V9" s="23">
        <f t="shared" si="2"/>
        <v>9.8343000000000007</v>
      </c>
    </row>
    <row r="10" spans="2:22" ht="12" customHeight="1" x14ac:dyDescent="0.35">
      <c r="B10" s="21" t="s">
        <v>32</v>
      </c>
      <c r="C10" s="8">
        <v>16</v>
      </c>
      <c r="D10" s="7">
        <v>6</v>
      </c>
      <c r="E10" s="15">
        <v>4.26</v>
      </c>
      <c r="F10" s="15">
        <f>D10*E10</f>
        <v>25.56</v>
      </c>
      <c r="G10" s="7">
        <v>1.5780000000000001</v>
      </c>
      <c r="H10" s="23">
        <f t="shared" si="0"/>
        <v>40.333680000000001</v>
      </c>
      <c r="I10" s="21" t="s">
        <v>32</v>
      </c>
      <c r="J10" s="8">
        <v>16</v>
      </c>
      <c r="K10" s="7">
        <v>6</v>
      </c>
      <c r="L10" s="15">
        <v>4.26</v>
      </c>
      <c r="M10" s="15">
        <f>K10*L10</f>
        <v>25.56</v>
      </c>
      <c r="N10" s="7">
        <v>1.5780000000000001</v>
      </c>
      <c r="O10" s="23">
        <f t="shared" si="1"/>
        <v>40.333680000000001</v>
      </c>
      <c r="P10" s="21" t="s">
        <v>32</v>
      </c>
      <c r="Q10" s="8">
        <v>16</v>
      </c>
      <c r="R10" s="7">
        <v>8</v>
      </c>
      <c r="S10" s="15">
        <v>4.46</v>
      </c>
      <c r="T10" s="15">
        <f>R10*S10</f>
        <v>35.68</v>
      </c>
      <c r="U10" s="7">
        <v>1.5780000000000001</v>
      </c>
      <c r="V10" s="23">
        <f t="shared" si="2"/>
        <v>56.303040000000003</v>
      </c>
    </row>
    <row r="11" spans="2:22" ht="12" customHeight="1" x14ac:dyDescent="0.35">
      <c r="B11" s="21" t="s">
        <v>29</v>
      </c>
      <c r="C11" s="8">
        <v>6.3</v>
      </c>
      <c r="D11" s="7">
        <v>4</v>
      </c>
      <c r="E11" s="15">
        <v>3.92</v>
      </c>
      <c r="F11" s="15">
        <f>D11*E11</f>
        <v>15.68</v>
      </c>
      <c r="G11" s="7">
        <v>0.245</v>
      </c>
      <c r="H11" s="23">
        <f t="shared" si="0"/>
        <v>3.8415999999999997</v>
      </c>
      <c r="I11" s="21" t="s">
        <v>29</v>
      </c>
      <c r="J11" s="8">
        <v>6.3</v>
      </c>
      <c r="K11" s="7">
        <v>4</v>
      </c>
      <c r="L11" s="15">
        <v>3.92</v>
      </c>
      <c r="M11" s="15">
        <f>K11*L11</f>
        <v>15.68</v>
      </c>
      <c r="N11" s="7">
        <v>0.245</v>
      </c>
      <c r="O11" s="23">
        <f t="shared" si="1"/>
        <v>3.8415999999999997</v>
      </c>
      <c r="P11" s="21" t="s">
        <v>29</v>
      </c>
      <c r="Q11" s="8">
        <v>10</v>
      </c>
      <c r="R11" s="7">
        <v>4</v>
      </c>
      <c r="S11" s="15">
        <v>4.0199999999999996</v>
      </c>
      <c r="T11" s="15">
        <f>R11*S11</f>
        <v>16.079999999999998</v>
      </c>
      <c r="U11" s="7">
        <v>0.61699999999999999</v>
      </c>
      <c r="V11" s="23">
        <f t="shared" si="2"/>
        <v>9.9213599999999982</v>
      </c>
    </row>
    <row r="12" spans="2:22" ht="12" customHeight="1" x14ac:dyDescent="0.35">
      <c r="B12" s="21" t="s">
        <v>23</v>
      </c>
      <c r="C12" s="11">
        <v>6.3</v>
      </c>
      <c r="D12" s="6" t="s">
        <v>57</v>
      </c>
      <c r="E12" s="40">
        <v>1.92</v>
      </c>
      <c r="F12" s="40">
        <f>E12*4*4</f>
        <v>30.72</v>
      </c>
      <c r="G12" s="6">
        <v>0.245</v>
      </c>
      <c r="H12" s="24">
        <f t="shared" si="0"/>
        <v>7.5263999999999998</v>
      </c>
      <c r="I12" s="21" t="s">
        <v>23</v>
      </c>
      <c r="J12" s="11">
        <v>6.3</v>
      </c>
      <c r="K12" s="6" t="s">
        <v>57</v>
      </c>
      <c r="L12" s="40">
        <v>1.92</v>
      </c>
      <c r="M12" s="40">
        <f>L12*4*4</f>
        <v>30.72</v>
      </c>
      <c r="N12" s="6">
        <v>0.245</v>
      </c>
      <c r="O12" s="24">
        <f t="shared" si="1"/>
        <v>7.5263999999999998</v>
      </c>
      <c r="P12" s="21" t="s">
        <v>23</v>
      </c>
      <c r="Q12" s="11">
        <v>10</v>
      </c>
      <c r="R12" s="6" t="s">
        <v>57</v>
      </c>
      <c r="S12" s="40">
        <v>1.97</v>
      </c>
      <c r="T12" s="40">
        <f>S12*4*4</f>
        <v>31.52</v>
      </c>
      <c r="U12" s="6">
        <v>0.61699999999999999</v>
      </c>
      <c r="V12" s="24">
        <f t="shared" si="2"/>
        <v>19.447839999999999</v>
      </c>
    </row>
    <row r="13" spans="2:22" ht="12" customHeight="1" x14ac:dyDescent="0.35">
      <c r="B13" s="21" t="s">
        <v>24</v>
      </c>
      <c r="C13" s="8">
        <v>6.3</v>
      </c>
      <c r="D13" s="6" t="s">
        <v>57</v>
      </c>
      <c r="E13" s="15">
        <v>1.77</v>
      </c>
      <c r="F13" s="40">
        <f>E13*4*4</f>
        <v>28.32</v>
      </c>
      <c r="G13" s="6">
        <v>0.245</v>
      </c>
      <c r="H13" s="24">
        <f t="shared" si="0"/>
        <v>6.9383999999999997</v>
      </c>
      <c r="I13" s="21" t="s">
        <v>24</v>
      </c>
      <c r="J13" s="8">
        <v>6.3</v>
      </c>
      <c r="K13" s="6" t="s">
        <v>57</v>
      </c>
      <c r="L13" s="15">
        <v>1.77</v>
      </c>
      <c r="M13" s="40">
        <f>L13*4*4</f>
        <v>28.32</v>
      </c>
      <c r="N13" s="6">
        <v>0.245</v>
      </c>
      <c r="O13" s="24">
        <f t="shared" si="1"/>
        <v>6.9383999999999997</v>
      </c>
      <c r="P13" s="21" t="s">
        <v>24</v>
      </c>
      <c r="Q13" s="8">
        <v>10</v>
      </c>
      <c r="R13" s="6" t="s">
        <v>57</v>
      </c>
      <c r="S13" s="15">
        <v>1.77</v>
      </c>
      <c r="T13" s="40">
        <f>S13*4*4</f>
        <v>28.32</v>
      </c>
      <c r="U13" s="6">
        <v>0.61699999999999999</v>
      </c>
      <c r="V13" s="24">
        <f t="shared" si="2"/>
        <v>17.47344</v>
      </c>
    </row>
    <row r="14" spans="2:22" ht="12" customHeight="1" x14ac:dyDescent="0.35">
      <c r="B14" s="21" t="s">
        <v>30</v>
      </c>
      <c r="C14" s="8">
        <v>8</v>
      </c>
      <c r="D14" s="7" t="s">
        <v>58</v>
      </c>
      <c r="E14" s="15">
        <v>2.37</v>
      </c>
      <c r="F14" s="40">
        <f>2*8*E14</f>
        <v>37.92</v>
      </c>
      <c r="G14" s="6">
        <v>0.39500000000000002</v>
      </c>
      <c r="H14" s="22">
        <f t="shared" si="0"/>
        <v>14.978400000000001</v>
      </c>
      <c r="I14" s="21" t="s">
        <v>30</v>
      </c>
      <c r="J14" s="8">
        <v>8</v>
      </c>
      <c r="K14" s="7" t="s">
        <v>41</v>
      </c>
      <c r="L14" s="15">
        <v>2.37</v>
      </c>
      <c r="M14" s="40">
        <f>2*5*L14</f>
        <v>23.700000000000003</v>
      </c>
      <c r="N14" s="6">
        <v>0.39500000000000002</v>
      </c>
      <c r="O14" s="22">
        <f t="shared" si="1"/>
        <v>9.3615000000000013</v>
      </c>
      <c r="P14" s="21" t="s">
        <v>30</v>
      </c>
      <c r="Q14" s="8">
        <v>10</v>
      </c>
      <c r="R14" s="7" t="s">
        <v>41</v>
      </c>
      <c r="S14" s="15">
        <v>2.48</v>
      </c>
      <c r="T14" s="40">
        <f>2*5*S14</f>
        <v>24.8</v>
      </c>
      <c r="U14" s="6">
        <v>0.61699999999999999</v>
      </c>
      <c r="V14" s="22">
        <f t="shared" si="2"/>
        <v>15.301600000000001</v>
      </c>
    </row>
    <row r="15" spans="2:22" ht="12" customHeight="1" x14ac:dyDescent="0.35">
      <c r="B15" s="21" t="s">
        <v>25</v>
      </c>
      <c r="C15" s="11">
        <v>6.3</v>
      </c>
      <c r="D15" s="6" t="s">
        <v>35</v>
      </c>
      <c r="E15" s="40">
        <v>2.04</v>
      </c>
      <c r="F15" s="40">
        <f>2*4*E15</f>
        <v>16.32</v>
      </c>
      <c r="G15" s="6">
        <v>0.245</v>
      </c>
      <c r="H15" s="22">
        <f t="shared" si="0"/>
        <v>3.9984000000000002</v>
      </c>
      <c r="I15" s="21" t="s">
        <v>25</v>
      </c>
      <c r="J15" s="11">
        <v>6.3</v>
      </c>
      <c r="K15" s="6" t="s">
        <v>35</v>
      </c>
      <c r="L15" s="40">
        <v>2.04</v>
      </c>
      <c r="M15" s="40">
        <f>2*4*L15</f>
        <v>16.32</v>
      </c>
      <c r="N15" s="6">
        <v>0.245</v>
      </c>
      <c r="O15" s="22">
        <f t="shared" si="1"/>
        <v>3.9984000000000002</v>
      </c>
      <c r="P15" s="21" t="s">
        <v>25</v>
      </c>
      <c r="Q15" s="11">
        <v>6.3</v>
      </c>
      <c r="R15" s="6" t="s">
        <v>35</v>
      </c>
      <c r="S15" s="40">
        <v>2.08</v>
      </c>
      <c r="T15" s="40">
        <f>2*4*S15</f>
        <v>16.64</v>
      </c>
      <c r="U15" s="6">
        <v>0.245</v>
      </c>
      <c r="V15" s="22">
        <f t="shared" si="2"/>
        <v>4.0768000000000004</v>
      </c>
    </row>
    <row r="16" spans="2:22" ht="12" customHeight="1" x14ac:dyDescent="0.35">
      <c r="B16" s="21" t="s">
        <v>27</v>
      </c>
      <c r="C16" s="11">
        <v>6.3</v>
      </c>
      <c r="D16" s="6" t="s">
        <v>35</v>
      </c>
      <c r="E16" s="40">
        <v>1.26</v>
      </c>
      <c r="F16" s="40">
        <f>2*4*E16</f>
        <v>10.08</v>
      </c>
      <c r="G16" s="6">
        <v>0.245</v>
      </c>
      <c r="H16" s="22">
        <f t="shared" si="0"/>
        <v>2.4695999999999998</v>
      </c>
      <c r="I16" s="21" t="s">
        <v>27</v>
      </c>
      <c r="J16" s="11">
        <v>6.3</v>
      </c>
      <c r="K16" s="6" t="s">
        <v>35</v>
      </c>
      <c r="L16" s="40">
        <v>1.26</v>
      </c>
      <c r="M16" s="40">
        <f>2*4*L16</f>
        <v>10.08</v>
      </c>
      <c r="N16" s="6">
        <v>0.245</v>
      </c>
      <c r="O16" s="22">
        <f t="shared" si="1"/>
        <v>2.4695999999999998</v>
      </c>
      <c r="P16" s="21" t="s">
        <v>27</v>
      </c>
      <c r="Q16" s="11">
        <v>6.3</v>
      </c>
      <c r="R16" s="6" t="s">
        <v>35</v>
      </c>
      <c r="S16" s="40">
        <v>1.31</v>
      </c>
      <c r="T16" s="40">
        <f>2*4*S16</f>
        <v>10.48</v>
      </c>
      <c r="U16" s="6">
        <v>0.245</v>
      </c>
      <c r="V16" s="22">
        <f t="shared" si="2"/>
        <v>2.5676000000000001</v>
      </c>
    </row>
    <row r="17" spans="2:22" ht="12" customHeight="1" x14ac:dyDescent="0.35">
      <c r="B17" s="21" t="s">
        <v>31</v>
      </c>
      <c r="C17" s="8">
        <v>8</v>
      </c>
      <c r="D17" s="7" t="s">
        <v>41</v>
      </c>
      <c r="E17" s="15">
        <v>1.6</v>
      </c>
      <c r="F17" s="15">
        <f>2*5*E17</f>
        <v>16</v>
      </c>
      <c r="G17" s="7">
        <v>0.39500000000000002</v>
      </c>
      <c r="H17" s="23">
        <f t="shared" si="0"/>
        <v>6.32</v>
      </c>
      <c r="I17" s="21" t="s">
        <v>31</v>
      </c>
      <c r="J17" s="8">
        <v>8</v>
      </c>
      <c r="K17" s="7" t="s">
        <v>41</v>
      </c>
      <c r="L17" s="15">
        <v>1.6</v>
      </c>
      <c r="M17" s="15">
        <f>2*5*L17</f>
        <v>16</v>
      </c>
      <c r="N17" s="7">
        <v>0.39500000000000002</v>
      </c>
      <c r="O17" s="23">
        <f t="shared" si="1"/>
        <v>6.32</v>
      </c>
      <c r="P17" s="21" t="s">
        <v>31</v>
      </c>
      <c r="Q17" s="8">
        <v>10</v>
      </c>
      <c r="R17" s="7" t="s">
        <v>41</v>
      </c>
      <c r="S17" s="15">
        <v>1.7</v>
      </c>
      <c r="T17" s="15">
        <f>2*5*S17</f>
        <v>17</v>
      </c>
      <c r="U17" s="7">
        <v>0.61699999999999999</v>
      </c>
      <c r="V17" s="23">
        <f t="shared" si="2"/>
        <v>10.489000000000001</v>
      </c>
    </row>
    <row r="18" spans="2:22" ht="12" customHeight="1" x14ac:dyDescent="0.35">
      <c r="B18" s="21" t="s">
        <v>28</v>
      </c>
      <c r="C18" s="8">
        <v>8</v>
      </c>
      <c r="D18" s="7" t="s">
        <v>42</v>
      </c>
      <c r="E18" s="15">
        <v>0.9</v>
      </c>
      <c r="F18" s="15">
        <f>2*6*E18</f>
        <v>10.8</v>
      </c>
      <c r="G18" s="7">
        <v>0.39500000000000002</v>
      </c>
      <c r="H18" s="23">
        <f t="shared" si="0"/>
        <v>4.2660000000000009</v>
      </c>
      <c r="I18" s="21" t="s">
        <v>28</v>
      </c>
      <c r="J18" s="8">
        <v>8</v>
      </c>
      <c r="K18" s="7" t="s">
        <v>42</v>
      </c>
      <c r="L18" s="15">
        <v>0.9</v>
      </c>
      <c r="M18" s="15">
        <f>2*6*L18</f>
        <v>10.8</v>
      </c>
      <c r="N18" s="7">
        <v>0.39500000000000002</v>
      </c>
      <c r="O18" s="23">
        <f t="shared" si="1"/>
        <v>4.2660000000000009</v>
      </c>
      <c r="P18" s="21" t="s">
        <v>28</v>
      </c>
      <c r="Q18" s="8">
        <v>8</v>
      </c>
      <c r="R18" s="7" t="s">
        <v>42</v>
      </c>
      <c r="S18" s="15">
        <v>0.98</v>
      </c>
      <c r="T18" s="15">
        <f>2*6*S18</f>
        <v>11.76</v>
      </c>
      <c r="U18" s="7">
        <v>0.39500000000000002</v>
      </c>
      <c r="V18" s="23">
        <f t="shared" si="2"/>
        <v>4.6452</v>
      </c>
    </row>
    <row r="19" spans="2:22" ht="12" customHeight="1" x14ac:dyDescent="0.35">
      <c r="B19" s="21" t="s">
        <v>22</v>
      </c>
      <c r="C19" s="11">
        <v>8</v>
      </c>
      <c r="D19" s="6" t="s">
        <v>42</v>
      </c>
      <c r="E19" s="40">
        <v>0.94</v>
      </c>
      <c r="F19" s="40">
        <f>2*6*E19</f>
        <v>11.28</v>
      </c>
      <c r="G19" s="6">
        <v>0.39500000000000002</v>
      </c>
      <c r="H19" s="24">
        <f t="shared" si="0"/>
        <v>4.4555999999999996</v>
      </c>
      <c r="I19" s="21" t="s">
        <v>22</v>
      </c>
      <c r="J19" s="11">
        <v>8</v>
      </c>
      <c r="K19" s="6" t="s">
        <v>42</v>
      </c>
      <c r="L19" s="40">
        <v>0.94</v>
      </c>
      <c r="M19" s="40">
        <f>2*6*L19</f>
        <v>11.28</v>
      </c>
      <c r="N19" s="6">
        <v>0.39500000000000002</v>
      </c>
      <c r="O19" s="24">
        <f t="shared" si="1"/>
        <v>4.4555999999999996</v>
      </c>
      <c r="P19" s="21" t="s">
        <v>22</v>
      </c>
      <c r="Q19" s="11">
        <v>8</v>
      </c>
      <c r="R19" s="6" t="s">
        <v>42</v>
      </c>
      <c r="S19" s="40">
        <v>1.06</v>
      </c>
      <c r="T19" s="40">
        <f>2*6*S19</f>
        <v>12.72</v>
      </c>
      <c r="U19" s="6">
        <v>0.39500000000000002</v>
      </c>
      <c r="V19" s="24">
        <f t="shared" si="2"/>
        <v>5.0244000000000009</v>
      </c>
    </row>
    <row r="20" spans="2:22" ht="12" customHeight="1" thickBot="1" x14ac:dyDescent="0.4">
      <c r="B20" s="25" t="s">
        <v>34</v>
      </c>
      <c r="C20" s="41">
        <v>8</v>
      </c>
      <c r="D20" s="26" t="s">
        <v>20</v>
      </c>
      <c r="E20" s="42">
        <v>0.7</v>
      </c>
      <c r="F20" s="42">
        <f>4*4*2*E20</f>
        <v>22.4</v>
      </c>
      <c r="G20" s="26">
        <v>0.39500000000000002</v>
      </c>
      <c r="H20" s="27">
        <f t="shared" si="0"/>
        <v>8.847999999999999</v>
      </c>
      <c r="I20" s="25" t="s">
        <v>34</v>
      </c>
      <c r="J20" s="26" t="s">
        <v>5</v>
      </c>
      <c r="K20" s="26" t="s">
        <v>5</v>
      </c>
      <c r="L20" s="26" t="s">
        <v>5</v>
      </c>
      <c r="M20" s="26" t="s">
        <v>5</v>
      </c>
      <c r="N20" s="26" t="s">
        <v>5</v>
      </c>
      <c r="O20" s="27">
        <v>0</v>
      </c>
      <c r="P20" s="25" t="s">
        <v>34</v>
      </c>
      <c r="Q20" s="26" t="s">
        <v>5</v>
      </c>
      <c r="R20" s="26" t="s">
        <v>5</v>
      </c>
      <c r="S20" s="26" t="s">
        <v>5</v>
      </c>
      <c r="T20" s="26" t="s">
        <v>5</v>
      </c>
      <c r="U20" s="26" t="s">
        <v>5</v>
      </c>
      <c r="V20" s="27">
        <v>0</v>
      </c>
    </row>
    <row r="21" spans="2:22" ht="12" customHeight="1" thickBot="1" x14ac:dyDescent="0.4">
      <c r="B21" s="3"/>
      <c r="C21" s="3"/>
      <c r="D21" s="3"/>
      <c r="E21" s="3"/>
      <c r="F21" s="61" t="s">
        <v>17</v>
      </c>
      <c r="G21" s="61"/>
      <c r="H21" s="12">
        <f>SUM(H8:H20)</f>
        <v>116.16728000000001</v>
      </c>
      <c r="I21" s="3"/>
      <c r="J21" s="3"/>
      <c r="K21" s="3"/>
      <c r="L21" s="3"/>
      <c r="M21" s="62" t="s">
        <v>17</v>
      </c>
      <c r="N21" s="62"/>
      <c r="O21" s="13">
        <f>SUM(O8:O20)</f>
        <v>99.614980000000017</v>
      </c>
      <c r="P21" s="3"/>
      <c r="Q21" s="3"/>
      <c r="R21" s="3"/>
      <c r="S21" s="3"/>
      <c r="T21" s="61" t="s">
        <v>17</v>
      </c>
      <c r="U21" s="61"/>
      <c r="V21" s="12">
        <f>SUM(V8:V20)</f>
        <v>165.00593999999998</v>
      </c>
    </row>
    <row r="22" spans="2:22" ht="12" customHeight="1" x14ac:dyDescent="0.35">
      <c r="B22" s="51" t="s">
        <v>13</v>
      </c>
      <c r="C22" s="52"/>
      <c r="D22" s="52"/>
      <c r="E22" s="52"/>
      <c r="F22" s="52"/>
      <c r="G22" s="52"/>
      <c r="H22" s="53"/>
      <c r="I22" s="51" t="s">
        <v>13</v>
      </c>
      <c r="J22" s="52"/>
      <c r="K22" s="52"/>
      <c r="L22" s="52"/>
      <c r="M22" s="52"/>
      <c r="N22" s="52"/>
      <c r="O22" s="53"/>
      <c r="P22" s="51" t="s">
        <v>13</v>
      </c>
      <c r="Q22" s="52"/>
      <c r="R22" s="52"/>
      <c r="S22" s="52"/>
      <c r="T22" s="52"/>
      <c r="U22" s="52"/>
      <c r="V22" s="53"/>
    </row>
    <row r="23" spans="2:22" ht="12" customHeight="1" x14ac:dyDescent="0.35">
      <c r="B23" s="54" t="s">
        <v>7</v>
      </c>
      <c r="C23" s="55" t="s">
        <v>1</v>
      </c>
      <c r="D23" s="55" t="s">
        <v>14</v>
      </c>
      <c r="E23" s="55"/>
      <c r="F23" s="55" t="s">
        <v>16</v>
      </c>
      <c r="G23" s="55" t="s">
        <v>11</v>
      </c>
      <c r="H23" s="56"/>
      <c r="I23" s="54" t="s">
        <v>7</v>
      </c>
      <c r="J23" s="55" t="s">
        <v>1</v>
      </c>
      <c r="K23" s="55" t="s">
        <v>14</v>
      </c>
      <c r="L23" s="55"/>
      <c r="M23" s="55" t="s">
        <v>16</v>
      </c>
      <c r="N23" s="55" t="s">
        <v>11</v>
      </c>
      <c r="O23" s="56"/>
      <c r="P23" s="54" t="s">
        <v>7</v>
      </c>
      <c r="Q23" s="55" t="s">
        <v>1</v>
      </c>
      <c r="R23" s="55" t="s">
        <v>14</v>
      </c>
      <c r="S23" s="55"/>
      <c r="T23" s="55" t="s">
        <v>16</v>
      </c>
      <c r="U23" s="55" t="s">
        <v>11</v>
      </c>
      <c r="V23" s="56"/>
    </row>
    <row r="24" spans="2:22" s="14" customFormat="1" ht="12" customHeight="1" x14ac:dyDescent="0.35">
      <c r="B24" s="54"/>
      <c r="C24" s="55"/>
      <c r="D24" s="5" t="s">
        <v>2</v>
      </c>
      <c r="E24" s="5" t="s">
        <v>15</v>
      </c>
      <c r="F24" s="55"/>
      <c r="G24" s="5" t="s">
        <v>51</v>
      </c>
      <c r="H24" s="20" t="s">
        <v>12</v>
      </c>
      <c r="I24" s="54"/>
      <c r="J24" s="55"/>
      <c r="K24" s="5" t="s">
        <v>2</v>
      </c>
      <c r="L24" s="5" t="s">
        <v>15</v>
      </c>
      <c r="M24" s="55"/>
      <c r="N24" s="5" t="s">
        <v>51</v>
      </c>
      <c r="O24" s="20" t="s">
        <v>12</v>
      </c>
      <c r="P24" s="54"/>
      <c r="Q24" s="55"/>
      <c r="R24" s="5" t="s">
        <v>2</v>
      </c>
      <c r="S24" s="5" t="s">
        <v>15</v>
      </c>
      <c r="T24" s="55"/>
      <c r="U24" s="5" t="s">
        <v>51</v>
      </c>
      <c r="V24" s="20" t="s">
        <v>12</v>
      </c>
    </row>
    <row r="25" spans="2:22" ht="12" customHeight="1" x14ac:dyDescent="0.35">
      <c r="B25" s="33" t="s">
        <v>36</v>
      </c>
      <c r="C25" s="7">
        <v>1</v>
      </c>
      <c r="D25" s="15">
        <v>6.29</v>
      </c>
      <c r="E25" s="7">
        <v>0.92</v>
      </c>
      <c r="F25" s="15">
        <f>D25*E25</f>
        <v>5.7868000000000004</v>
      </c>
      <c r="G25" s="15">
        <v>3</v>
      </c>
      <c r="H25" s="23">
        <f>F25*G25</f>
        <v>17.360400000000002</v>
      </c>
      <c r="I25" s="33" t="s">
        <v>36</v>
      </c>
      <c r="J25" s="7">
        <v>1</v>
      </c>
      <c r="K25" s="15">
        <v>6.29</v>
      </c>
      <c r="L25" s="7">
        <v>0.92</v>
      </c>
      <c r="M25" s="15">
        <f>K25*L25</f>
        <v>5.7868000000000004</v>
      </c>
      <c r="N25" s="15">
        <v>3</v>
      </c>
      <c r="O25" s="23">
        <f>M25*N25</f>
        <v>17.360400000000002</v>
      </c>
      <c r="P25" s="33" t="s">
        <v>36</v>
      </c>
      <c r="Q25" s="7">
        <v>1</v>
      </c>
      <c r="R25" s="15">
        <v>6.48</v>
      </c>
      <c r="S25" s="7">
        <v>0.92</v>
      </c>
      <c r="T25" s="15">
        <f>R25*S25</f>
        <v>5.9616000000000007</v>
      </c>
      <c r="U25" s="15">
        <v>3</v>
      </c>
      <c r="V25" s="23">
        <f>T25*U25</f>
        <v>17.884800000000002</v>
      </c>
    </row>
    <row r="26" spans="2:22" ht="12" customHeight="1" x14ac:dyDescent="0.35">
      <c r="B26" s="33" t="s">
        <v>38</v>
      </c>
      <c r="C26" s="7">
        <v>1</v>
      </c>
      <c r="D26" s="15">
        <v>3.62</v>
      </c>
      <c r="E26" s="7">
        <v>0.92</v>
      </c>
      <c r="F26" s="15">
        <f>D26*E26</f>
        <v>3.3304</v>
      </c>
      <c r="G26" s="15">
        <v>3</v>
      </c>
      <c r="H26" s="23">
        <f>F26*G26</f>
        <v>9.9911999999999992</v>
      </c>
      <c r="I26" s="33" t="s">
        <v>38</v>
      </c>
      <c r="J26" s="7">
        <v>1</v>
      </c>
      <c r="K26" s="15">
        <v>3.62</v>
      </c>
      <c r="L26" s="7">
        <v>0.92</v>
      </c>
      <c r="M26" s="15">
        <f>K26*L26</f>
        <v>3.3304</v>
      </c>
      <c r="N26" s="15">
        <v>3</v>
      </c>
      <c r="O26" s="23">
        <f>M26*N26</f>
        <v>9.9911999999999992</v>
      </c>
      <c r="P26" s="33" t="s">
        <v>38</v>
      </c>
      <c r="Q26" s="7">
        <v>1</v>
      </c>
      <c r="R26" s="15">
        <v>3.62</v>
      </c>
      <c r="S26" s="7">
        <v>0.92</v>
      </c>
      <c r="T26" s="15">
        <f>R26*S26</f>
        <v>3.3304</v>
      </c>
      <c r="U26" s="15">
        <v>3</v>
      </c>
      <c r="V26" s="23">
        <f>T26*U26</f>
        <v>9.9911999999999992</v>
      </c>
    </row>
    <row r="27" spans="2:22" ht="12" customHeight="1" x14ac:dyDescent="0.35">
      <c r="B27" s="33" t="s">
        <v>37</v>
      </c>
      <c r="C27" s="7">
        <v>1</v>
      </c>
      <c r="D27" s="15">
        <v>3.62</v>
      </c>
      <c r="E27" s="7">
        <v>0.92</v>
      </c>
      <c r="F27" s="15">
        <f>D27*E27</f>
        <v>3.3304</v>
      </c>
      <c r="G27" s="15">
        <v>3</v>
      </c>
      <c r="H27" s="23">
        <f>F27*G27</f>
        <v>9.9911999999999992</v>
      </c>
      <c r="I27" s="33" t="s">
        <v>37</v>
      </c>
      <c r="J27" s="7">
        <v>1</v>
      </c>
      <c r="K27" s="15">
        <v>3.62</v>
      </c>
      <c r="L27" s="7">
        <v>0.92</v>
      </c>
      <c r="M27" s="15">
        <f>K27*L27</f>
        <v>3.3304</v>
      </c>
      <c r="N27" s="15">
        <v>3</v>
      </c>
      <c r="O27" s="23">
        <f>M27*N27</f>
        <v>9.9911999999999992</v>
      </c>
      <c r="P27" s="33" t="s">
        <v>37</v>
      </c>
      <c r="Q27" s="7">
        <v>1</v>
      </c>
      <c r="R27" s="15">
        <v>3.62</v>
      </c>
      <c r="S27" s="7">
        <v>0.92</v>
      </c>
      <c r="T27" s="15">
        <f>R27*S27</f>
        <v>3.3304</v>
      </c>
      <c r="U27" s="15">
        <v>3</v>
      </c>
      <c r="V27" s="23">
        <f>T27*U27</f>
        <v>9.9911999999999992</v>
      </c>
    </row>
    <row r="28" spans="2:22" ht="12" customHeight="1" x14ac:dyDescent="0.35">
      <c r="B28" s="33" t="s">
        <v>39</v>
      </c>
      <c r="C28" s="7">
        <v>1</v>
      </c>
      <c r="D28" s="15">
        <v>6.29</v>
      </c>
      <c r="E28" s="7">
        <v>0.92</v>
      </c>
      <c r="F28" s="15">
        <f>D28*E28</f>
        <v>5.7868000000000004</v>
      </c>
      <c r="G28" s="15">
        <v>3</v>
      </c>
      <c r="H28" s="23">
        <f>F28*G28</f>
        <v>17.360400000000002</v>
      </c>
      <c r="I28" s="33" t="s">
        <v>39</v>
      </c>
      <c r="J28" s="7">
        <v>1</v>
      </c>
      <c r="K28" s="15">
        <v>6.29</v>
      </c>
      <c r="L28" s="7">
        <v>0.92</v>
      </c>
      <c r="M28" s="15">
        <f>K28*L28</f>
        <v>5.7868000000000004</v>
      </c>
      <c r="N28" s="15">
        <v>3</v>
      </c>
      <c r="O28" s="23">
        <f>M28*N28</f>
        <v>17.360400000000002</v>
      </c>
      <c r="P28" s="33" t="s">
        <v>39</v>
      </c>
      <c r="Q28" s="7">
        <v>1</v>
      </c>
      <c r="R28" s="15">
        <v>6.48</v>
      </c>
      <c r="S28" s="7">
        <v>0.92</v>
      </c>
      <c r="T28" s="15">
        <f>R28*S28</f>
        <v>5.9616000000000007</v>
      </c>
      <c r="U28" s="15">
        <v>3</v>
      </c>
      <c r="V28" s="23">
        <f>T28*U28</f>
        <v>17.884800000000002</v>
      </c>
    </row>
    <row r="29" spans="2:22" ht="12" customHeight="1" x14ac:dyDescent="0.35">
      <c r="B29" s="33" t="s">
        <v>59</v>
      </c>
      <c r="C29" s="7" t="s">
        <v>60</v>
      </c>
      <c r="D29" s="15">
        <v>2.72</v>
      </c>
      <c r="E29" s="7">
        <v>0.92</v>
      </c>
      <c r="F29" s="15">
        <f>D29*E29*4</f>
        <v>10.009600000000001</v>
      </c>
      <c r="G29" s="15">
        <v>3</v>
      </c>
      <c r="H29" s="23">
        <f>F29*G29</f>
        <v>30.028800000000004</v>
      </c>
      <c r="I29" s="33" t="s">
        <v>59</v>
      </c>
      <c r="J29" s="7" t="s">
        <v>60</v>
      </c>
      <c r="K29" s="15">
        <v>2.72</v>
      </c>
      <c r="L29" s="7">
        <v>0.92</v>
      </c>
      <c r="M29" s="15">
        <f>K29*L29*4</f>
        <v>10.009600000000001</v>
      </c>
      <c r="N29" s="15">
        <v>3</v>
      </c>
      <c r="O29" s="23">
        <f>M29*N29</f>
        <v>30.028800000000004</v>
      </c>
      <c r="P29" s="33" t="s">
        <v>59</v>
      </c>
      <c r="Q29" s="7" t="s">
        <v>60</v>
      </c>
      <c r="R29" s="15">
        <v>2.82</v>
      </c>
      <c r="S29" s="7">
        <v>0.92</v>
      </c>
      <c r="T29" s="15">
        <f>R29*S29*4</f>
        <v>10.377599999999999</v>
      </c>
      <c r="U29" s="15">
        <v>3</v>
      </c>
      <c r="V29" s="23">
        <f>T29*U29</f>
        <v>31.132799999999996</v>
      </c>
    </row>
    <row r="30" spans="2:22" ht="12" customHeight="1" thickBot="1" x14ac:dyDescent="0.4">
      <c r="B30" s="34" t="s">
        <v>61</v>
      </c>
      <c r="C30" s="35" t="s">
        <v>60</v>
      </c>
      <c r="D30" s="36">
        <v>1.77</v>
      </c>
      <c r="E30" s="35">
        <v>0.92</v>
      </c>
      <c r="F30" s="36">
        <f>D30*E30*4</f>
        <v>6.5136000000000003</v>
      </c>
      <c r="G30" s="36">
        <v>3</v>
      </c>
      <c r="H30" s="37">
        <f t="shared" ref="H30" si="3">F30*G30</f>
        <v>19.540800000000001</v>
      </c>
      <c r="I30" s="34" t="s">
        <v>61</v>
      </c>
      <c r="J30" s="35" t="s">
        <v>60</v>
      </c>
      <c r="K30" s="36">
        <v>1.77</v>
      </c>
      <c r="L30" s="35">
        <v>0.92</v>
      </c>
      <c r="M30" s="36">
        <f>K30*L30*4</f>
        <v>6.5136000000000003</v>
      </c>
      <c r="N30" s="36">
        <v>3</v>
      </c>
      <c r="O30" s="37">
        <f t="shared" ref="O30" si="4">M30*N30</f>
        <v>19.540800000000001</v>
      </c>
      <c r="P30" s="34" t="s">
        <v>61</v>
      </c>
      <c r="Q30" s="35" t="s">
        <v>60</v>
      </c>
      <c r="R30" s="36">
        <v>1.77</v>
      </c>
      <c r="S30" s="35">
        <v>0.92</v>
      </c>
      <c r="T30" s="36">
        <f>R30*S30*4</f>
        <v>6.5136000000000003</v>
      </c>
      <c r="U30" s="36">
        <v>3</v>
      </c>
      <c r="V30" s="37">
        <f t="shared" ref="V30" si="5">T30*U30</f>
        <v>19.540800000000001</v>
      </c>
    </row>
    <row r="31" spans="2:22" ht="12" customHeight="1" x14ac:dyDescent="0.35">
      <c r="B31" s="16"/>
      <c r="C31" s="16"/>
      <c r="D31" s="16"/>
      <c r="F31" s="60" t="s">
        <v>18</v>
      </c>
      <c r="G31" s="60"/>
      <c r="H31" s="17">
        <f>SUM(H25:H30)</f>
        <v>104.2728</v>
      </c>
      <c r="I31" s="18"/>
      <c r="J31" s="19"/>
      <c r="K31" s="19"/>
      <c r="L31" s="18"/>
      <c r="M31" s="60" t="s">
        <v>18</v>
      </c>
      <c r="N31" s="60"/>
      <c r="O31" s="17">
        <f>SUM(O25:O30)</f>
        <v>104.2728</v>
      </c>
      <c r="P31" s="18"/>
      <c r="Q31" s="19"/>
      <c r="R31" s="19"/>
      <c r="S31" s="18"/>
      <c r="T31" s="60" t="s">
        <v>18</v>
      </c>
      <c r="U31" s="60"/>
      <c r="V31" s="17">
        <f>SUM(V25:V30)</f>
        <v>106.42559999999999</v>
      </c>
    </row>
    <row r="32" spans="2:22" ht="10.5" thickBot="1" x14ac:dyDescent="0.4"/>
    <row r="33" spans="3:22" ht="11" thickBot="1" x14ac:dyDescent="0.4">
      <c r="C33" s="49" t="s">
        <v>19</v>
      </c>
      <c r="D33" s="50"/>
      <c r="E33" s="50"/>
      <c r="F33" s="50"/>
      <c r="G33" s="50"/>
      <c r="H33" s="38">
        <f>H21+H31</f>
        <v>220.44008000000002</v>
      </c>
      <c r="I33" s="3"/>
      <c r="J33" s="49" t="s">
        <v>19</v>
      </c>
      <c r="K33" s="50"/>
      <c r="L33" s="50"/>
      <c r="M33" s="50"/>
      <c r="N33" s="50"/>
      <c r="O33" s="38">
        <f>O21+O31</f>
        <v>203.88778000000002</v>
      </c>
      <c r="P33" s="3"/>
      <c r="Q33" s="49" t="s">
        <v>19</v>
      </c>
      <c r="R33" s="50"/>
      <c r="S33" s="50"/>
      <c r="T33" s="50"/>
      <c r="U33" s="50"/>
      <c r="V33" s="38">
        <f>V21+V31</f>
        <v>271.43153999999998</v>
      </c>
    </row>
  </sheetData>
  <mergeCells count="52">
    <mergeCell ref="I23:I24"/>
    <mergeCell ref="R23:S23"/>
    <mergeCell ref="T23:T24"/>
    <mergeCell ref="U23:V23"/>
    <mergeCell ref="J23:J24"/>
    <mergeCell ref="K23:L23"/>
    <mergeCell ref="M23:M24"/>
    <mergeCell ref="N23:O23"/>
    <mergeCell ref="P23:P24"/>
    <mergeCell ref="Q23:Q24"/>
    <mergeCell ref="B23:B24"/>
    <mergeCell ref="C23:C24"/>
    <mergeCell ref="D23:E23"/>
    <mergeCell ref="F23:F24"/>
    <mergeCell ref="G23:H23"/>
    <mergeCell ref="B22:H22"/>
    <mergeCell ref="I22:O22"/>
    <mergeCell ref="P22:V22"/>
    <mergeCell ref="K6:K7"/>
    <mergeCell ref="L6:M6"/>
    <mergeCell ref="N6:O6"/>
    <mergeCell ref="P6:P7"/>
    <mergeCell ref="Q6:Q7"/>
    <mergeCell ref="R6:R7"/>
    <mergeCell ref="S6:T6"/>
    <mergeCell ref="U6:V6"/>
    <mergeCell ref="F21:G21"/>
    <mergeCell ref="M21:N21"/>
    <mergeCell ref="T21:U21"/>
    <mergeCell ref="B5:H5"/>
    <mergeCell ref="I5:O5"/>
    <mergeCell ref="P5:V5"/>
    <mergeCell ref="B6:B7"/>
    <mergeCell ref="C6:C7"/>
    <mergeCell ref="D6:D7"/>
    <mergeCell ref="E6:F6"/>
    <mergeCell ref="G6:H6"/>
    <mergeCell ref="I6:I7"/>
    <mergeCell ref="J6:J7"/>
    <mergeCell ref="B2:V2"/>
    <mergeCell ref="B3:H3"/>
    <mergeCell ref="I3:O3"/>
    <mergeCell ref="P3:V3"/>
    <mergeCell ref="B4:H4"/>
    <mergeCell ref="I4:O4"/>
    <mergeCell ref="P4:V4"/>
    <mergeCell ref="F31:G31"/>
    <mergeCell ref="M31:N31"/>
    <mergeCell ref="T31:U31"/>
    <mergeCell ref="C33:G33"/>
    <mergeCell ref="J33:N33"/>
    <mergeCell ref="Q33:U33"/>
  </mergeCells>
  <pageMargins left="0.511811024" right="0.511811024" top="0.78740157499999996" bottom="0.78740157499999996" header="0.31496062000000002" footer="0.31496062000000002"/>
  <pageSetup paperSize="9" scale="74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EDBDCDBED5B043A46919C6446F1F86" ma:contentTypeVersion="13" ma:contentTypeDescription="Crie um novo documento." ma:contentTypeScope="" ma:versionID="65042818f5688832a6bca569df90a036">
  <xsd:schema xmlns:xsd="http://www.w3.org/2001/XMLSchema" xmlns:xs="http://www.w3.org/2001/XMLSchema" xmlns:p="http://schemas.microsoft.com/office/2006/metadata/properties" xmlns:ns2="08963562-2d50-4e58-aef5-4078f9ede2ef" xmlns:ns3="9c2bbc05-06ef-4755-8ae2-43997940d694" targetNamespace="http://schemas.microsoft.com/office/2006/metadata/properties" ma:root="true" ma:fieldsID="4c6de29355d6fe30107b1b141502ef9c" ns2:_="" ns3:_="">
    <xsd:import namespace="08963562-2d50-4e58-aef5-4078f9ede2ef"/>
    <xsd:import namespace="9c2bbc05-06ef-4755-8ae2-43997940d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63562-2d50-4e58-aef5-4078f9ede2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bbc05-06ef-4755-8ae2-43997940d6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5ef98b5-c077-481a-b809-e9922f79b569}" ma:internalName="TaxCatchAll" ma:showField="CatchAllData" ma:web="9c2bbc05-06ef-4755-8ae2-43997940d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2bbc05-06ef-4755-8ae2-43997940d694" xsi:nil="true"/>
    <lcf76f155ced4ddcb4097134ff3c332f xmlns="08963562-2d50-4e58-aef5-4078f9ede2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CA1849-8341-43BA-9D91-5534C5C8EE7A}"/>
</file>

<file path=customXml/itemProps2.xml><?xml version="1.0" encoding="utf-8"?>
<ds:datastoreItem xmlns:ds="http://schemas.openxmlformats.org/officeDocument/2006/customXml" ds:itemID="{8DC84D1D-3404-41CD-9EF3-2DA71DD68872}"/>
</file>

<file path=customXml/itemProps3.xml><?xml version="1.0" encoding="utf-8"?>
<ds:datastoreItem xmlns:ds="http://schemas.openxmlformats.org/officeDocument/2006/customXml" ds:itemID="{6C5201E4-7162-4CE4-9562-EC29BF2A4E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GABARITO</vt:lpstr>
      <vt:lpstr>BSCC 1,50 X 1,50</vt:lpstr>
      <vt:lpstr>BSCC 2,00 X 2,00</vt:lpstr>
      <vt:lpstr>BSCC 2,50 X 2,50</vt:lpstr>
      <vt:lpstr>BSCC 3,00 X 3,00</vt:lpstr>
      <vt:lpstr>BSCC 3,50 X 3,50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Tecnico1</dc:creator>
  <cp:lastModifiedBy>Alirio Gimenez</cp:lastModifiedBy>
  <cp:lastPrinted>2019-11-14T17:08:40Z</cp:lastPrinted>
  <dcterms:created xsi:type="dcterms:W3CDTF">2018-12-10T13:51:28Z</dcterms:created>
  <dcterms:modified xsi:type="dcterms:W3CDTF">2019-11-14T17:30:06Z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0x01010089EDBDCDBED5B043A46919C6446F1F86</vt:lpwstr>
  </property>
</Properties>
</file>